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 Mathematik\"/>
    </mc:Choice>
  </mc:AlternateContent>
  <xr:revisionPtr revIDLastSave="0" documentId="13_ncr:1_{3E38AE21-C5DE-4E8A-93A1-8E68799F2E38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Übersicht" sheetId="1" r:id="rId1"/>
    <sheet name="Skala" sheetId="4" r:id="rId2"/>
    <sheet name="(1)" sheetId="2" r:id="rId3"/>
    <sheet name="(2)" sheetId="5" r:id="rId4"/>
    <sheet name="(3)" sheetId="6" r:id="rId5"/>
    <sheet name="(4)" sheetId="7" r:id="rId6"/>
    <sheet name="(5)" sheetId="8" r:id="rId7"/>
    <sheet name="(6)" sheetId="9" r:id="rId8"/>
    <sheet name="(7)" sheetId="10" r:id="rId9"/>
    <sheet name="(8)" sheetId="11" r:id="rId10"/>
    <sheet name="(9)" sheetId="12" r:id="rId11"/>
    <sheet name="(10)" sheetId="13" r:id="rId12"/>
    <sheet name="(11)" sheetId="14" r:id="rId13"/>
    <sheet name="(12)" sheetId="15" r:id="rId14"/>
    <sheet name="(13)" sheetId="16" r:id="rId15"/>
    <sheet name="(14)" sheetId="17" r:id="rId16"/>
    <sheet name="(15)" sheetId="18" r:id="rId17"/>
    <sheet name="(16)" sheetId="19" r:id="rId18"/>
    <sheet name="(17)" sheetId="20" r:id="rId19"/>
    <sheet name="(18)" sheetId="21" r:id="rId20"/>
    <sheet name="(19)" sheetId="22" r:id="rId21"/>
    <sheet name="(20)" sheetId="23" r:id="rId22"/>
    <sheet name="(21)" sheetId="24" r:id="rId23"/>
    <sheet name="(22)" sheetId="25" r:id="rId24"/>
    <sheet name="(23)" sheetId="26" r:id="rId25"/>
    <sheet name="(24)" sheetId="27" r:id="rId26"/>
    <sheet name="(25)" sheetId="28" r:id="rId27"/>
    <sheet name="(26)" sheetId="29" r:id="rId28"/>
    <sheet name="(27)" sheetId="30" r:id="rId29"/>
    <sheet name="(28)" sheetId="31" r:id="rId30"/>
    <sheet name="(29)" sheetId="32" r:id="rId31"/>
    <sheet name="(30)" sheetId="33" r:id="rId32"/>
    <sheet name="(31)" sheetId="34" r:id="rId33"/>
  </sheets>
  <externalReferences>
    <externalReference r:id="rId34"/>
  </externalReferences>
  <definedNames>
    <definedName name="Max" localSheetId="1">Skala!$A$5</definedName>
    <definedName name="Max">[1]Notenskala!$A$5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5" i="1" l="1"/>
  <c r="P35" i="1" s="1"/>
  <c r="P33" i="1"/>
  <c r="P34" i="1"/>
  <c r="O33" i="1"/>
  <c r="O34" i="1"/>
  <c r="N33" i="1"/>
  <c r="N34" i="1"/>
  <c r="N35" i="1"/>
  <c r="C9" i="4" l="1"/>
  <c r="B49" i="4"/>
  <c r="C54" i="4"/>
  <c r="O32" i="1" l="1"/>
  <c r="N32" i="1" l="1"/>
  <c r="P32" i="1" s="1"/>
  <c r="Q32" i="1" s="1"/>
  <c r="R32" i="1" s="1"/>
  <c r="T32" i="1" s="1"/>
  <c r="U32" i="1" s="1"/>
  <c r="V32" i="1" s="1"/>
  <c r="W32" i="1" s="1"/>
  <c r="N3" i="1" l="1"/>
  <c r="A2" i="34"/>
  <c r="A2" i="33"/>
  <c r="A2" i="32"/>
  <c r="A2" i="31"/>
  <c r="A2" i="30"/>
  <c r="A2" i="29"/>
  <c r="A2" i="28"/>
  <c r="A2" i="27"/>
  <c r="A2" i="26"/>
  <c r="A2" i="25"/>
  <c r="A2" i="24"/>
  <c r="A2" i="23"/>
  <c r="A2" i="22"/>
  <c r="A2" i="21"/>
  <c r="A2" i="20"/>
  <c r="A2" i="19"/>
  <c r="A2" i="18"/>
  <c r="A2" i="17"/>
  <c r="A2" i="16"/>
  <c r="A2" i="15"/>
  <c r="A2" i="14"/>
  <c r="A2" i="13"/>
  <c r="A2" i="12"/>
  <c r="A2" i="11"/>
  <c r="A2" i="10"/>
  <c r="A2" i="9"/>
  <c r="A2" i="8"/>
  <c r="A2" i="7"/>
  <c r="A2" i="6"/>
  <c r="A2" i="5"/>
  <c r="D23" i="34" l="1"/>
  <c r="D22" i="34"/>
  <c r="D21" i="34"/>
  <c r="D16" i="34"/>
  <c r="D15" i="34"/>
  <c r="D14" i="34"/>
  <c r="D13" i="34"/>
  <c r="D12" i="34"/>
  <c r="D11" i="34"/>
  <c r="D10" i="34"/>
  <c r="D9" i="34"/>
  <c r="D4" i="34"/>
  <c r="D23" i="33"/>
  <c r="D22" i="33"/>
  <c r="D21" i="33"/>
  <c r="D16" i="33"/>
  <c r="D15" i="33"/>
  <c r="D14" i="33"/>
  <c r="D13" i="33"/>
  <c r="D12" i="33"/>
  <c r="D11" i="33"/>
  <c r="D10" i="33"/>
  <c r="D9" i="33"/>
  <c r="D4" i="33"/>
  <c r="D23" i="32"/>
  <c r="D22" i="32"/>
  <c r="D21" i="32"/>
  <c r="D16" i="32"/>
  <c r="D15" i="32"/>
  <c r="D14" i="32"/>
  <c r="D13" i="32"/>
  <c r="D12" i="32"/>
  <c r="D11" i="32"/>
  <c r="D10" i="32"/>
  <c r="D9" i="32"/>
  <c r="D4" i="32"/>
  <c r="D23" i="31"/>
  <c r="D22" i="31"/>
  <c r="D21" i="31"/>
  <c r="D16" i="31"/>
  <c r="D15" i="31"/>
  <c r="D14" i="31"/>
  <c r="D13" i="31"/>
  <c r="D12" i="31"/>
  <c r="D11" i="31"/>
  <c r="D10" i="31"/>
  <c r="D9" i="31"/>
  <c r="D4" i="31"/>
  <c r="D23" i="30"/>
  <c r="D22" i="30"/>
  <c r="D21" i="30"/>
  <c r="D16" i="30"/>
  <c r="D15" i="30"/>
  <c r="D14" i="30"/>
  <c r="D13" i="30"/>
  <c r="D12" i="30"/>
  <c r="D11" i="30"/>
  <c r="D10" i="30"/>
  <c r="D9" i="30"/>
  <c r="D4" i="30"/>
  <c r="D23" i="29"/>
  <c r="D22" i="29"/>
  <c r="D21" i="29"/>
  <c r="D16" i="29"/>
  <c r="D15" i="29"/>
  <c r="D14" i="29"/>
  <c r="D13" i="29"/>
  <c r="D12" i="29"/>
  <c r="D11" i="29"/>
  <c r="D10" i="29"/>
  <c r="D9" i="29"/>
  <c r="D4" i="29"/>
  <c r="D32" i="34"/>
  <c r="C23" i="34"/>
  <c r="C22" i="34"/>
  <c r="C21" i="34"/>
  <c r="E4" i="34"/>
  <c r="D32" i="33"/>
  <c r="C23" i="33"/>
  <c r="C22" i="33"/>
  <c r="C21" i="33"/>
  <c r="E4" i="33"/>
  <c r="D32" i="32"/>
  <c r="C23" i="32"/>
  <c r="C22" i="32"/>
  <c r="C21" i="32"/>
  <c r="E4" i="32"/>
  <c r="D32" i="31"/>
  <c r="C23" i="31"/>
  <c r="C22" i="31"/>
  <c r="C21" i="31"/>
  <c r="E4" i="31"/>
  <c r="D32" i="30"/>
  <c r="C23" i="30"/>
  <c r="C22" i="30"/>
  <c r="C21" i="30"/>
  <c r="E4" i="30"/>
  <c r="D32" i="29"/>
  <c r="C23" i="29"/>
  <c r="C22" i="29"/>
  <c r="C21" i="29"/>
  <c r="E4" i="29"/>
  <c r="D23" i="28"/>
  <c r="D22" i="28"/>
  <c r="D21" i="28"/>
  <c r="D16" i="28"/>
  <c r="D15" i="28"/>
  <c r="D14" i="28"/>
  <c r="D13" i="28"/>
  <c r="D12" i="28"/>
  <c r="D11" i="28"/>
  <c r="D10" i="28"/>
  <c r="D4" i="28"/>
  <c r="D9" i="28"/>
  <c r="D23" i="27"/>
  <c r="D22" i="27"/>
  <c r="D21" i="27"/>
  <c r="D16" i="27"/>
  <c r="D15" i="27"/>
  <c r="D14" i="27"/>
  <c r="D13" i="27"/>
  <c r="D12" i="27"/>
  <c r="D11" i="27"/>
  <c r="D10" i="27"/>
  <c r="D9" i="27"/>
  <c r="D4" i="27"/>
  <c r="D23" i="26"/>
  <c r="D22" i="26"/>
  <c r="D21" i="26"/>
  <c r="D16" i="26"/>
  <c r="D15" i="26"/>
  <c r="D14" i="26"/>
  <c r="D13" i="26"/>
  <c r="D12" i="26"/>
  <c r="D11" i="26"/>
  <c r="D10" i="26"/>
  <c r="D9" i="26"/>
  <c r="D4" i="26"/>
  <c r="D23" i="25"/>
  <c r="D22" i="25"/>
  <c r="D21" i="25"/>
  <c r="D16" i="25"/>
  <c r="D15" i="25"/>
  <c r="D14" i="25"/>
  <c r="D13" i="25"/>
  <c r="D12" i="25"/>
  <c r="D11" i="25"/>
  <c r="D10" i="25"/>
  <c r="D9" i="25"/>
  <c r="D4" i="25"/>
  <c r="D4" i="22"/>
  <c r="D4" i="23"/>
  <c r="D4" i="24"/>
  <c r="D23" i="24"/>
  <c r="D22" i="24"/>
  <c r="D21" i="24"/>
  <c r="D16" i="24"/>
  <c r="D15" i="24"/>
  <c r="D14" i="24"/>
  <c r="D13" i="24"/>
  <c r="D12" i="24"/>
  <c r="D11" i="24"/>
  <c r="D10" i="24"/>
  <c r="D9" i="24"/>
  <c r="D23" i="23"/>
  <c r="D22" i="23"/>
  <c r="D21" i="23"/>
  <c r="D16" i="23"/>
  <c r="D15" i="23"/>
  <c r="D14" i="23"/>
  <c r="D13" i="23"/>
  <c r="D12" i="23"/>
  <c r="D11" i="23"/>
  <c r="D10" i="23"/>
  <c r="D9" i="23"/>
  <c r="D23" i="22"/>
  <c r="D22" i="22"/>
  <c r="D21" i="22"/>
  <c r="D16" i="22"/>
  <c r="D15" i="22"/>
  <c r="D14" i="22"/>
  <c r="D13" i="22"/>
  <c r="D12" i="22"/>
  <c r="D11" i="22"/>
  <c r="D10" i="22"/>
  <c r="D9" i="22"/>
  <c r="D23" i="21"/>
  <c r="D22" i="21"/>
  <c r="D21" i="21"/>
  <c r="D16" i="21"/>
  <c r="D15" i="21"/>
  <c r="D14" i="21"/>
  <c r="D13" i="21"/>
  <c r="D12" i="21"/>
  <c r="D11" i="21"/>
  <c r="D10" i="21"/>
  <c r="D9" i="21"/>
  <c r="D4" i="21"/>
  <c r="D23" i="20"/>
  <c r="D22" i="20"/>
  <c r="D21" i="20"/>
  <c r="D16" i="20"/>
  <c r="D15" i="20"/>
  <c r="D14" i="20"/>
  <c r="D13" i="20"/>
  <c r="D12" i="20"/>
  <c r="D11" i="20"/>
  <c r="D10" i="20"/>
  <c r="D9" i="20"/>
  <c r="D4" i="20"/>
  <c r="D23" i="19"/>
  <c r="D22" i="19"/>
  <c r="D21" i="19"/>
  <c r="D16" i="19"/>
  <c r="D15" i="19"/>
  <c r="D14" i="19"/>
  <c r="D13" i="19"/>
  <c r="D12" i="19"/>
  <c r="D11" i="19"/>
  <c r="D10" i="19"/>
  <c r="D9" i="19"/>
  <c r="D4" i="19"/>
  <c r="D23" i="18"/>
  <c r="D22" i="18"/>
  <c r="D21" i="18"/>
  <c r="D16" i="18"/>
  <c r="D15" i="18"/>
  <c r="D14" i="18"/>
  <c r="D13" i="18"/>
  <c r="D12" i="18"/>
  <c r="D11" i="18"/>
  <c r="D10" i="18"/>
  <c r="D9" i="18"/>
  <c r="D4" i="18"/>
  <c r="D23" i="17"/>
  <c r="D22" i="17"/>
  <c r="D21" i="17"/>
  <c r="D16" i="17"/>
  <c r="D15" i="17"/>
  <c r="D14" i="17"/>
  <c r="D13" i="17"/>
  <c r="D12" i="17"/>
  <c r="D11" i="17"/>
  <c r="D10" i="17"/>
  <c r="D9" i="17"/>
  <c r="D4" i="17"/>
  <c r="D23" i="16"/>
  <c r="D22" i="16"/>
  <c r="D21" i="16"/>
  <c r="D16" i="16"/>
  <c r="D15" i="16"/>
  <c r="D14" i="16"/>
  <c r="D13" i="16"/>
  <c r="D12" i="16"/>
  <c r="D11" i="16"/>
  <c r="D10" i="16"/>
  <c r="D9" i="16"/>
  <c r="D4" i="16"/>
  <c r="D23" i="15"/>
  <c r="D22" i="15"/>
  <c r="D21" i="15"/>
  <c r="D16" i="15"/>
  <c r="D15" i="15"/>
  <c r="D14" i="15"/>
  <c r="D13" i="15"/>
  <c r="D12" i="15"/>
  <c r="D11" i="15"/>
  <c r="D10" i="15"/>
  <c r="D9" i="15"/>
  <c r="D4" i="15"/>
  <c r="D23" i="14"/>
  <c r="D22" i="14"/>
  <c r="D21" i="14"/>
  <c r="D16" i="14"/>
  <c r="D15" i="14"/>
  <c r="D14" i="14"/>
  <c r="D13" i="14"/>
  <c r="D12" i="14"/>
  <c r="D11" i="14"/>
  <c r="D10" i="14"/>
  <c r="D9" i="14"/>
  <c r="D4" i="14"/>
  <c r="D23" i="13"/>
  <c r="D22" i="13"/>
  <c r="D21" i="13"/>
  <c r="D16" i="13"/>
  <c r="D15" i="13"/>
  <c r="D14" i="13"/>
  <c r="D13" i="13"/>
  <c r="D12" i="13"/>
  <c r="D11" i="13"/>
  <c r="D10" i="13"/>
  <c r="D9" i="13"/>
  <c r="D4" i="13"/>
  <c r="D23" i="12"/>
  <c r="D22" i="12"/>
  <c r="D21" i="12"/>
  <c r="D16" i="12"/>
  <c r="D15" i="12"/>
  <c r="D14" i="12"/>
  <c r="D13" i="12"/>
  <c r="D12" i="12"/>
  <c r="D11" i="12"/>
  <c r="D10" i="12"/>
  <c r="D9" i="12"/>
  <c r="D4" i="12"/>
  <c r="D23" i="11"/>
  <c r="D22" i="11"/>
  <c r="D21" i="11"/>
  <c r="D16" i="11"/>
  <c r="D15" i="11"/>
  <c r="D14" i="11"/>
  <c r="D13" i="11"/>
  <c r="D12" i="11"/>
  <c r="D11" i="11"/>
  <c r="D10" i="11"/>
  <c r="D9" i="11"/>
  <c r="D4" i="11"/>
  <c r="D23" i="10"/>
  <c r="D22" i="10"/>
  <c r="D21" i="10"/>
  <c r="D16" i="10"/>
  <c r="D15" i="10"/>
  <c r="D14" i="10"/>
  <c r="D13" i="10"/>
  <c r="D12" i="10"/>
  <c r="D11" i="10"/>
  <c r="D10" i="10"/>
  <c r="D9" i="10"/>
  <c r="D4" i="10"/>
  <c r="D23" i="9"/>
  <c r="D22" i="9"/>
  <c r="D21" i="9"/>
  <c r="D16" i="9"/>
  <c r="D15" i="9"/>
  <c r="D14" i="9"/>
  <c r="D13" i="9"/>
  <c r="D12" i="9"/>
  <c r="D11" i="9"/>
  <c r="D10" i="9"/>
  <c r="D9" i="9"/>
  <c r="D4" i="9"/>
  <c r="D23" i="8"/>
  <c r="D22" i="8"/>
  <c r="D21" i="8"/>
  <c r="D16" i="8"/>
  <c r="D15" i="8"/>
  <c r="D14" i="8"/>
  <c r="D13" i="8"/>
  <c r="D12" i="8"/>
  <c r="D11" i="8"/>
  <c r="D10" i="8"/>
  <c r="D9" i="8"/>
  <c r="D4" i="8"/>
  <c r="D23" i="7"/>
  <c r="D22" i="7"/>
  <c r="D21" i="7"/>
  <c r="D16" i="7"/>
  <c r="D15" i="7"/>
  <c r="D14" i="7"/>
  <c r="D13" i="7"/>
  <c r="D12" i="7"/>
  <c r="D11" i="7"/>
  <c r="D10" i="7"/>
  <c r="D9" i="7"/>
  <c r="D4" i="7"/>
  <c r="D23" i="6"/>
  <c r="D22" i="6"/>
  <c r="D21" i="6"/>
  <c r="D16" i="6"/>
  <c r="D15" i="6"/>
  <c r="D14" i="6"/>
  <c r="D13" i="6"/>
  <c r="D12" i="6"/>
  <c r="D11" i="6"/>
  <c r="D10" i="6"/>
  <c r="D9" i="6"/>
  <c r="D4" i="6"/>
  <c r="D23" i="5"/>
  <c r="D22" i="5"/>
  <c r="D21" i="5"/>
  <c r="D16" i="5"/>
  <c r="D15" i="5"/>
  <c r="D14" i="5"/>
  <c r="D13" i="5"/>
  <c r="D12" i="5"/>
  <c r="D11" i="5"/>
  <c r="D10" i="5"/>
  <c r="D9" i="5"/>
  <c r="D4" i="5"/>
  <c r="D32" i="28"/>
  <c r="C23" i="28"/>
  <c r="C22" i="28"/>
  <c r="C21" i="28"/>
  <c r="E4" i="28"/>
  <c r="D32" i="27"/>
  <c r="C23" i="27"/>
  <c r="C22" i="27"/>
  <c r="C21" i="27"/>
  <c r="E4" i="27"/>
  <c r="D32" i="26"/>
  <c r="C23" i="26"/>
  <c r="C22" i="26"/>
  <c r="C21" i="26"/>
  <c r="E4" i="26"/>
  <c r="D32" i="25"/>
  <c r="C23" i="25"/>
  <c r="C22" i="25"/>
  <c r="C21" i="25"/>
  <c r="E4" i="25"/>
  <c r="D32" i="24"/>
  <c r="C23" i="24"/>
  <c r="C22" i="24"/>
  <c r="C21" i="24"/>
  <c r="E4" i="24"/>
  <c r="D32" i="23"/>
  <c r="C23" i="23"/>
  <c r="C22" i="23"/>
  <c r="C21" i="23"/>
  <c r="E4" i="23"/>
  <c r="D32" i="22"/>
  <c r="C23" i="22"/>
  <c r="C22" i="22"/>
  <c r="C21" i="22"/>
  <c r="E4" i="22"/>
  <c r="D32" i="21"/>
  <c r="C23" i="21"/>
  <c r="C22" i="21"/>
  <c r="C21" i="21"/>
  <c r="E4" i="21"/>
  <c r="D32" i="20"/>
  <c r="C23" i="20"/>
  <c r="C22" i="20"/>
  <c r="C21" i="20"/>
  <c r="E4" i="20"/>
  <c r="D32" i="19"/>
  <c r="C23" i="19"/>
  <c r="C22" i="19"/>
  <c r="C21" i="19"/>
  <c r="E4" i="19"/>
  <c r="D32" i="18"/>
  <c r="C23" i="18"/>
  <c r="C22" i="18"/>
  <c r="C21" i="18"/>
  <c r="E4" i="18"/>
  <c r="D32" i="17"/>
  <c r="C23" i="17"/>
  <c r="C22" i="17"/>
  <c r="C21" i="17"/>
  <c r="E4" i="17"/>
  <c r="D32" i="16"/>
  <c r="C23" i="16"/>
  <c r="C22" i="16"/>
  <c r="C21" i="16"/>
  <c r="E4" i="16"/>
  <c r="D32" i="15"/>
  <c r="C23" i="15"/>
  <c r="C22" i="15"/>
  <c r="C21" i="15"/>
  <c r="E4" i="15"/>
  <c r="D32" i="14"/>
  <c r="C23" i="14"/>
  <c r="C22" i="14"/>
  <c r="C21" i="14"/>
  <c r="E4" i="14"/>
  <c r="D32" i="13"/>
  <c r="C23" i="13"/>
  <c r="C22" i="13"/>
  <c r="C21" i="13"/>
  <c r="E4" i="13"/>
  <c r="D32" i="12"/>
  <c r="C23" i="12"/>
  <c r="C22" i="12"/>
  <c r="C21" i="12"/>
  <c r="E4" i="12"/>
  <c r="D32" i="11"/>
  <c r="C23" i="11"/>
  <c r="C22" i="11"/>
  <c r="C21" i="11"/>
  <c r="E4" i="11"/>
  <c r="D32" i="10"/>
  <c r="C23" i="10"/>
  <c r="C22" i="10"/>
  <c r="C21" i="10"/>
  <c r="E4" i="10"/>
  <c r="D32" i="9"/>
  <c r="C23" i="9"/>
  <c r="C22" i="9"/>
  <c r="C21" i="9"/>
  <c r="E4" i="9"/>
  <c r="D32" i="8"/>
  <c r="C23" i="8"/>
  <c r="C22" i="8"/>
  <c r="C21" i="8"/>
  <c r="E4" i="8"/>
  <c r="D32" i="7"/>
  <c r="C23" i="7"/>
  <c r="C22" i="7"/>
  <c r="C21" i="7"/>
  <c r="E4" i="7"/>
  <c r="D32" i="6"/>
  <c r="C23" i="6"/>
  <c r="C22" i="6"/>
  <c r="C21" i="6"/>
  <c r="E4" i="6"/>
  <c r="D32" i="5"/>
  <c r="C23" i="5"/>
  <c r="C22" i="5"/>
  <c r="C21" i="5"/>
  <c r="E4" i="5"/>
  <c r="S36" i="1"/>
  <c r="E4" i="2"/>
  <c r="D24" i="10" l="1"/>
  <c r="D17" i="29"/>
  <c r="D24" i="22"/>
  <c r="D24" i="12"/>
  <c r="D24" i="18"/>
  <c r="D17" i="19"/>
  <c r="D17" i="21"/>
  <c r="D24" i="13"/>
  <c r="D24" i="15"/>
  <c r="D24" i="17"/>
  <c r="D24" i="20"/>
  <c r="D17" i="31"/>
  <c r="D17" i="33"/>
  <c r="D17" i="10"/>
  <c r="D27" i="10" s="1"/>
  <c r="D30" i="10" s="1"/>
  <c r="D17" i="11"/>
  <c r="D17" i="14"/>
  <c r="D17" i="16"/>
  <c r="D24" i="5"/>
  <c r="D24" i="8"/>
  <c r="D24" i="9"/>
  <c r="D24" i="30"/>
  <c r="D24" i="32"/>
  <c r="D24" i="34"/>
  <c r="D17" i="20"/>
  <c r="D24" i="7"/>
  <c r="D17" i="5"/>
  <c r="D27" i="5" s="1"/>
  <c r="D17" i="8"/>
  <c r="D27" i="8" s="1"/>
  <c r="D30" i="8" s="1"/>
  <c r="D17" i="9"/>
  <c r="D27" i="9" s="1"/>
  <c r="D30" i="9" s="1"/>
  <c r="D17" i="34"/>
  <c r="D24" i="33"/>
  <c r="D17" i="32"/>
  <c r="D24" i="31"/>
  <c r="D17" i="30"/>
  <c r="D27" i="30" s="1"/>
  <c r="D30" i="30" s="1"/>
  <c r="D24" i="29"/>
  <c r="D27" i="29" s="1"/>
  <c r="D30" i="29" s="1"/>
  <c r="D24" i="26"/>
  <c r="D24" i="25"/>
  <c r="D24" i="23"/>
  <c r="D24" i="27"/>
  <c r="D24" i="24"/>
  <c r="D24" i="28"/>
  <c r="D17" i="22"/>
  <c r="D17" i="24"/>
  <c r="D17" i="26"/>
  <c r="D27" i="26" s="1"/>
  <c r="D30" i="26" s="1"/>
  <c r="D17" i="28"/>
  <c r="D27" i="28" s="1"/>
  <c r="D30" i="28" s="1"/>
  <c r="D17" i="23"/>
  <c r="D27" i="23" s="1"/>
  <c r="D30" i="23" s="1"/>
  <c r="D17" i="25"/>
  <c r="D17" i="27"/>
  <c r="D24" i="21"/>
  <c r="D24" i="19"/>
  <c r="D17" i="18"/>
  <c r="D27" i="18" s="1"/>
  <c r="D30" i="18" s="1"/>
  <c r="D17" i="17"/>
  <c r="D24" i="16"/>
  <c r="D17" i="15"/>
  <c r="D27" i="15" s="1"/>
  <c r="D30" i="15" s="1"/>
  <c r="D24" i="14"/>
  <c r="D17" i="13"/>
  <c r="D17" i="12"/>
  <c r="D27" i="12" s="1"/>
  <c r="D30" i="12" s="1"/>
  <c r="D24" i="11"/>
  <c r="D17" i="7"/>
  <c r="D24" i="6"/>
  <c r="D17" i="6"/>
  <c r="D27" i="22" l="1"/>
  <c r="D30" i="22" s="1"/>
  <c r="D27" i="34"/>
  <c r="D30" i="34" s="1"/>
  <c r="D27" i="32"/>
  <c r="D30" i="32" s="1"/>
  <c r="D27" i="33"/>
  <c r="D30" i="33" s="1"/>
  <c r="D27" i="21"/>
  <c r="D30" i="21" s="1"/>
  <c r="D27" i="17"/>
  <c r="D30" i="17" s="1"/>
  <c r="D27" i="20"/>
  <c r="D30" i="20" s="1"/>
  <c r="D27" i="13"/>
  <c r="D30" i="13" s="1"/>
  <c r="D27" i="31"/>
  <c r="D30" i="31" s="1"/>
  <c r="D27" i="7"/>
  <c r="D30" i="7" s="1"/>
  <c r="D27" i="19"/>
  <c r="D30" i="19" s="1"/>
  <c r="D27" i="14"/>
  <c r="D30" i="14" s="1"/>
  <c r="D27" i="16"/>
  <c r="D30" i="16" s="1"/>
  <c r="D27" i="11"/>
  <c r="D30" i="11" s="1"/>
  <c r="D27" i="27"/>
  <c r="D30" i="27" s="1"/>
  <c r="D27" i="25"/>
  <c r="D30" i="25" s="1"/>
  <c r="D27" i="24"/>
  <c r="D30" i="24" s="1"/>
  <c r="D27" i="6"/>
  <c r="D30" i="6" s="1"/>
  <c r="C23" i="2"/>
  <c r="C22" i="2"/>
  <c r="C21" i="2"/>
  <c r="D4" i="2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5" i="1"/>
  <c r="P28" i="1" l="1"/>
  <c r="P24" i="1"/>
  <c r="P20" i="1"/>
  <c r="P12" i="1"/>
  <c r="P8" i="1"/>
  <c r="P29" i="1"/>
  <c r="P25" i="1"/>
  <c r="P21" i="1"/>
  <c r="P17" i="1"/>
  <c r="P13" i="1"/>
  <c r="P9" i="1"/>
  <c r="P16" i="1"/>
  <c r="P31" i="1"/>
  <c r="P23" i="1"/>
  <c r="P15" i="1"/>
  <c r="P11" i="1"/>
  <c r="P30" i="1"/>
  <c r="P26" i="1"/>
  <c r="P22" i="1"/>
  <c r="P18" i="1"/>
  <c r="P14" i="1"/>
  <c r="P10" i="1"/>
  <c r="P6" i="1"/>
  <c r="P27" i="1"/>
  <c r="P19" i="1"/>
  <c r="P7" i="1"/>
  <c r="P5" i="1"/>
  <c r="N36" i="1"/>
  <c r="D32" i="2"/>
  <c r="D23" i="2"/>
  <c r="D22" i="2"/>
  <c r="D21" i="2"/>
  <c r="D16" i="2"/>
  <c r="D15" i="2"/>
  <c r="D14" i="2"/>
  <c r="D13" i="2"/>
  <c r="D12" i="2"/>
  <c r="D11" i="2"/>
  <c r="D10" i="2"/>
  <c r="D9" i="2"/>
  <c r="D24" i="2" l="1"/>
  <c r="D17" i="2"/>
  <c r="C55" i="4"/>
  <c r="C53" i="4" s="1"/>
  <c r="C52" i="4" s="1"/>
  <c r="C51" i="4" s="1"/>
  <c r="C50" i="4" s="1"/>
  <c r="C48" i="4" s="1"/>
  <c r="C47" i="4" s="1"/>
  <c r="C46" i="4" s="1"/>
  <c r="C45" i="4" s="1"/>
  <c r="B55" i="4"/>
  <c r="B54" i="4" s="1"/>
  <c r="B53" i="4" s="1"/>
  <c r="B52" i="4" s="1"/>
  <c r="B51" i="4" s="1"/>
  <c r="B48" i="4" s="1"/>
  <c r="B47" i="4" s="1"/>
  <c r="B46" i="4" s="1"/>
  <c r="B45" i="4" s="1"/>
  <c r="C44" i="4" l="1"/>
  <c r="C42" i="4" s="1"/>
  <c r="C41" i="4" s="1"/>
  <c r="C40" i="4" s="1"/>
  <c r="C39" i="4" s="1"/>
  <c r="C37" i="4" s="1"/>
  <c r="C36" i="4" s="1"/>
  <c r="C35" i="4" s="1"/>
  <c r="C34" i="4" s="1"/>
  <c r="C33" i="4" s="1"/>
  <c r="C31" i="4" s="1"/>
  <c r="C30" i="4" s="1"/>
  <c r="C29" i="4" s="1"/>
  <c r="C28" i="4" s="1"/>
  <c r="C26" i="4" s="1"/>
  <c r="C25" i="4" s="1"/>
  <c r="C24" i="4" s="1"/>
  <c r="C23" i="4" s="1"/>
  <c r="C22" i="4" s="1"/>
  <c r="C20" i="4" s="1"/>
  <c r="C19" i="4" s="1"/>
  <c r="C18" i="4" s="1"/>
  <c r="C17" i="4" s="1"/>
  <c r="C15" i="4" s="1"/>
  <c r="C14" i="4" s="1"/>
  <c r="C13" i="4" s="1"/>
  <c r="C12" i="4" s="1"/>
  <c r="C11" i="4" s="1"/>
  <c r="C8" i="4" s="1"/>
  <c r="C7" i="4" s="1"/>
  <c r="C6" i="4" s="1"/>
  <c r="B43" i="4"/>
  <c r="B42" i="4" s="1"/>
  <c r="B41" i="4" s="1"/>
  <c r="B40" i="4" s="1"/>
  <c r="B38" i="4" s="1"/>
  <c r="B37" i="4" s="1"/>
  <c r="B36" i="4" s="1"/>
  <c r="B35" i="4" s="1"/>
  <c r="B34" i="4" s="1"/>
  <c r="B32" i="4" s="1"/>
  <c r="B31" i="4" s="1"/>
  <c r="B30" i="4" s="1"/>
  <c r="D27" i="2"/>
  <c r="D30" i="2" s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O36" i="1"/>
  <c r="O37" i="1" s="1"/>
  <c r="M36" i="1"/>
  <c r="M37" i="1" s="1"/>
  <c r="L36" i="1"/>
  <c r="L37" i="1" s="1"/>
  <c r="K36" i="1"/>
  <c r="K37" i="1" s="1"/>
  <c r="J36" i="1"/>
  <c r="J37" i="1" s="1"/>
  <c r="I36" i="1"/>
  <c r="I37" i="1" s="1"/>
  <c r="H36" i="1"/>
  <c r="H37" i="1" s="1"/>
  <c r="G36" i="1"/>
  <c r="G37" i="1" s="1"/>
  <c r="F36" i="1"/>
  <c r="F37" i="1" s="1"/>
  <c r="E36" i="1"/>
  <c r="E37" i="1" s="1"/>
  <c r="D36" i="1"/>
  <c r="D37" i="1" s="1"/>
  <c r="C36" i="1"/>
  <c r="C37" i="1" s="1"/>
  <c r="P3" i="1"/>
  <c r="Q6" i="1" l="1"/>
  <c r="R6" i="1" s="1"/>
  <c r="T6" i="1" s="1"/>
  <c r="U6" i="1" s="1"/>
  <c r="V6" i="1" s="1"/>
  <c r="W6" i="1" s="1"/>
  <c r="B29" i="4"/>
  <c r="B27" i="4" s="1"/>
  <c r="B26" i="4" s="1"/>
  <c r="B25" i="4" s="1"/>
  <c r="B24" i="4" s="1"/>
  <c r="B23" i="4" s="1"/>
  <c r="B21" i="4" s="1"/>
  <c r="B20" i="4" s="1"/>
  <c r="B19" i="4" s="1"/>
  <c r="B18" i="4" s="1"/>
  <c r="B16" i="4" s="1"/>
  <c r="B15" i="4" s="1"/>
  <c r="B14" i="4" s="1"/>
  <c r="B13" i="4" s="1"/>
  <c r="B12" i="4" s="1"/>
  <c r="B10" i="4" s="1"/>
  <c r="B9" i="4" s="1"/>
  <c r="B8" i="4" s="1"/>
  <c r="B7" i="4" s="1"/>
  <c r="B5" i="4" s="1"/>
  <c r="E7" i="4" s="1"/>
  <c r="D30" i="5"/>
  <c r="R28" i="1"/>
  <c r="T28" i="1" s="1"/>
  <c r="U28" i="1" s="1"/>
  <c r="V28" i="1" s="1"/>
  <c r="W28" i="1" s="1"/>
  <c r="R20" i="1"/>
  <c r="T20" i="1" s="1"/>
  <c r="U20" i="1" s="1"/>
  <c r="V20" i="1" s="1"/>
  <c r="W20" i="1" s="1"/>
  <c r="R12" i="1"/>
  <c r="T12" i="1" s="1"/>
  <c r="U12" i="1" s="1"/>
  <c r="V12" i="1" s="1"/>
  <c r="W12" i="1" s="1"/>
  <c r="R31" i="1"/>
  <c r="T31" i="1" s="1"/>
  <c r="U31" i="1" s="1"/>
  <c r="V31" i="1" s="1"/>
  <c r="W31" i="1" s="1"/>
  <c r="R19" i="1"/>
  <c r="T19" i="1" s="1"/>
  <c r="U19" i="1" s="1"/>
  <c r="V19" i="1" s="1"/>
  <c r="W19" i="1" s="1"/>
  <c r="R11" i="1"/>
  <c r="T11" i="1" s="1"/>
  <c r="U11" i="1" s="1"/>
  <c r="V11" i="1" s="1"/>
  <c r="W11" i="1" s="1"/>
  <c r="R7" i="1"/>
  <c r="T7" i="1" s="1"/>
  <c r="U7" i="1" s="1"/>
  <c r="V7" i="1" s="1"/>
  <c r="W7" i="1" s="1"/>
  <c r="R24" i="1"/>
  <c r="T24" i="1" s="1"/>
  <c r="U24" i="1" s="1"/>
  <c r="V24" i="1" s="1"/>
  <c r="W24" i="1" s="1"/>
  <c r="R16" i="1"/>
  <c r="T16" i="1" s="1"/>
  <c r="U16" i="1" s="1"/>
  <c r="V16" i="1" s="1"/>
  <c r="W16" i="1" s="1"/>
  <c r="R8" i="1"/>
  <c r="T8" i="1" s="1"/>
  <c r="U8" i="1" s="1"/>
  <c r="V8" i="1" s="1"/>
  <c r="W8" i="1" s="1"/>
  <c r="R27" i="1"/>
  <c r="T27" i="1" s="1"/>
  <c r="U27" i="1" s="1"/>
  <c r="V27" i="1" s="1"/>
  <c r="W27" i="1" s="1"/>
  <c r="R23" i="1"/>
  <c r="T23" i="1" s="1"/>
  <c r="U23" i="1" s="1"/>
  <c r="R15" i="1"/>
  <c r="T15" i="1" s="1"/>
  <c r="U15" i="1" s="1"/>
  <c r="V15" i="1" s="1"/>
  <c r="W15" i="1" s="1"/>
  <c r="R30" i="1"/>
  <c r="T30" i="1" s="1"/>
  <c r="U30" i="1" s="1"/>
  <c r="V30" i="1" s="1"/>
  <c r="W30" i="1" s="1"/>
  <c r="R26" i="1"/>
  <c r="T26" i="1" s="1"/>
  <c r="U26" i="1" s="1"/>
  <c r="V26" i="1" s="1"/>
  <c r="W26" i="1" s="1"/>
  <c r="R22" i="1"/>
  <c r="T22" i="1" s="1"/>
  <c r="U22" i="1" s="1"/>
  <c r="V22" i="1" s="1"/>
  <c r="W22" i="1" s="1"/>
  <c r="R18" i="1"/>
  <c r="T18" i="1" s="1"/>
  <c r="U18" i="1" s="1"/>
  <c r="V18" i="1" s="1"/>
  <c r="W18" i="1" s="1"/>
  <c r="R14" i="1"/>
  <c r="T14" i="1" s="1"/>
  <c r="U14" i="1" s="1"/>
  <c r="V14" i="1" s="1"/>
  <c r="W14" i="1" s="1"/>
  <c r="R10" i="1"/>
  <c r="T10" i="1" s="1"/>
  <c r="U10" i="1" s="1"/>
  <c r="V10" i="1" s="1"/>
  <c r="W10" i="1" s="1"/>
  <c r="R29" i="1"/>
  <c r="T29" i="1" s="1"/>
  <c r="U29" i="1" s="1"/>
  <c r="V29" i="1" s="1"/>
  <c r="W29" i="1" s="1"/>
  <c r="R25" i="1"/>
  <c r="T25" i="1" s="1"/>
  <c r="U25" i="1" s="1"/>
  <c r="V25" i="1" s="1"/>
  <c r="W25" i="1" s="1"/>
  <c r="R21" i="1"/>
  <c r="T21" i="1" s="1"/>
  <c r="U21" i="1" s="1"/>
  <c r="V21" i="1" s="1"/>
  <c r="W21" i="1" s="1"/>
  <c r="R17" i="1"/>
  <c r="T17" i="1" s="1"/>
  <c r="U17" i="1" s="1"/>
  <c r="V17" i="1" s="1"/>
  <c r="W17" i="1" s="1"/>
  <c r="R13" i="1"/>
  <c r="T13" i="1" s="1"/>
  <c r="U13" i="1" s="1"/>
  <c r="V13" i="1" s="1"/>
  <c r="W13" i="1" s="1"/>
  <c r="R9" i="1"/>
  <c r="T9" i="1" s="1"/>
  <c r="U9" i="1" s="1"/>
  <c r="V9" i="1" s="1"/>
  <c r="W9" i="1" s="1"/>
  <c r="Q5" i="1"/>
  <c r="N37" i="1"/>
  <c r="Q36" i="1" l="1"/>
  <c r="R5" i="1"/>
  <c r="V23" i="1"/>
  <c r="W23" i="1" s="1"/>
  <c r="P36" i="1"/>
  <c r="P37" i="1" s="1"/>
  <c r="T5" i="1" l="1"/>
  <c r="R36" i="1"/>
  <c r="U5" i="1" l="1"/>
  <c r="T36" i="1"/>
  <c r="V5" i="1" l="1"/>
  <c r="W5" i="1" s="1"/>
  <c r="U36" i="1"/>
</calcChain>
</file>

<file path=xl/sharedStrings.xml><?xml version="1.0" encoding="utf-8"?>
<sst xmlns="http://schemas.openxmlformats.org/spreadsheetml/2006/main" count="754" uniqueCount="58">
  <si>
    <t>Pflichtaufgaben</t>
  </si>
  <si>
    <t>Wahlaufgaben</t>
  </si>
  <si>
    <t>Summe Pflicht</t>
  </si>
  <si>
    <t>Summe Wahl</t>
  </si>
  <si>
    <t>Summe gesamt</t>
  </si>
  <si>
    <t>Punkte max</t>
  </si>
  <si>
    <t>Name</t>
  </si>
  <si>
    <t>Vorname</t>
  </si>
  <si>
    <t>Durchschnitt</t>
  </si>
  <si>
    <t>Prozentual</t>
  </si>
  <si>
    <t>Punkte</t>
  </si>
  <si>
    <t>Erstkorrektur</t>
  </si>
  <si>
    <t>Zweitkorrektur</t>
  </si>
  <si>
    <t>P 1</t>
  </si>
  <si>
    <t>P 2</t>
  </si>
  <si>
    <t>P 3</t>
  </si>
  <si>
    <t>P 4</t>
  </si>
  <si>
    <t>P 5</t>
  </si>
  <si>
    <t>P 6</t>
  </si>
  <si>
    <t>P 7</t>
  </si>
  <si>
    <t>P 8</t>
  </si>
  <si>
    <t>Summe Pflichtaufgaben</t>
  </si>
  <si>
    <t>Summe Wahlaufgaben</t>
  </si>
  <si>
    <t>Gesamtsumme</t>
  </si>
  <si>
    <t>Note:</t>
  </si>
  <si>
    <t>Datum:</t>
  </si>
  <si>
    <t>Unterschrift:</t>
  </si>
  <si>
    <t>Name:</t>
  </si>
  <si>
    <t>Skala Abschlussprüfung Mathematik</t>
  </si>
  <si>
    <t>Maximale Punktzahl</t>
  </si>
  <si>
    <t>Punkte von</t>
  </si>
  <si>
    <t>Punkte bis</t>
  </si>
  <si>
    <t>Note</t>
  </si>
  <si>
    <t>Erreichte Punktzahl</t>
  </si>
  <si>
    <t>Schritte</t>
  </si>
  <si>
    <t>Differenz</t>
  </si>
  <si>
    <t>Endnote:</t>
  </si>
  <si>
    <t>P1</t>
  </si>
  <si>
    <t>P2</t>
  </si>
  <si>
    <t>P3</t>
  </si>
  <si>
    <t>P4</t>
  </si>
  <si>
    <t>P5</t>
  </si>
  <si>
    <t>P6</t>
  </si>
  <si>
    <t>P7</t>
  </si>
  <si>
    <t>P8</t>
  </si>
  <si>
    <t>Notwendige mdl. Note</t>
  </si>
  <si>
    <t>Endschnitt Schriftlich</t>
  </si>
  <si>
    <t>ENDNOTE       (mit Mündlich)</t>
  </si>
  <si>
    <t>ENDNOTE                                    (Schriftlich)</t>
  </si>
  <si>
    <t>NOTE schriftlich  Erstkorrektur</t>
  </si>
  <si>
    <t>Jahresleistung</t>
  </si>
  <si>
    <t xml:space="preserve">NOTE schriftlich entgültig </t>
  </si>
  <si>
    <t>Korrektur - Beiblatt</t>
  </si>
  <si>
    <t>Abschlussprüfung Mathematik 2020</t>
  </si>
  <si>
    <t>W</t>
  </si>
  <si>
    <t>Klasse 10</t>
  </si>
  <si>
    <t xml:space="preserve">© Sebastian Stoll </t>
  </si>
  <si>
    <t>www.180grad-flip.de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</si>
</sst>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7]d/\ mmmm\ yyyy;@"/>
  </numFmts>
  <fonts count="24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</font>
    <font>
      <b/>
      <sz val="11"/>
      <color theme="1"/>
      <name val="Arial"/>
      <family val="2"/>
    </font>
    <font>
      <b/>
      <sz val="7"/>
      <name val="Arial"/>
      <family val="2"/>
    </font>
    <font>
      <b/>
      <sz val="9"/>
      <color theme="1"/>
      <name val="Arial"/>
      <family val="2"/>
    </font>
    <font>
      <b/>
      <sz val="22"/>
      <color theme="1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599963377788628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0" fontId="17" fillId="0" borderId="0"/>
    <xf numFmtId="0" fontId="23" fillId="0" borderId="0" applyNumberFormat="0" applyFill="0" applyBorder="0" applyAlignment="0" applyProtection="0"/>
  </cellStyleXfs>
  <cellXfs count="128">
    <xf numFmtId="0" fontId="0" fillId="0" borderId="0" xfId="0"/>
    <xf numFmtId="164" fontId="7" fillId="2" borderId="4" xfId="0" applyNumberFormat="1" applyFont="1" applyFill="1" applyBorder="1" applyProtection="1">
      <protection locked="0"/>
    </xf>
    <xf numFmtId="164" fontId="7" fillId="2" borderId="1" xfId="0" applyNumberFormat="1" applyFont="1" applyFill="1" applyBorder="1" applyProtection="1">
      <protection locked="0"/>
    </xf>
    <xf numFmtId="164" fontId="7" fillId="3" borderId="1" xfId="0" applyNumberFormat="1" applyFont="1" applyFill="1" applyBorder="1" applyProtection="1">
      <protection locked="0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justify" vertical="center" wrapText="1"/>
    </xf>
    <xf numFmtId="0" fontId="13" fillId="0" borderId="23" xfId="0" applyFont="1" applyBorder="1" applyAlignment="1">
      <alignment horizontal="justify" vertical="center" wrapText="1"/>
    </xf>
    <xf numFmtId="0" fontId="12" fillId="0" borderId="2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2" fillId="0" borderId="25" xfId="0" applyFont="1" applyBorder="1" applyAlignment="1">
      <alignment horizontal="justify" vertical="center" wrapText="1"/>
    </xf>
    <xf numFmtId="0" fontId="13" fillId="0" borderId="25" xfId="0" applyFont="1" applyBorder="1" applyAlignment="1">
      <alignment horizontal="justify" vertical="center" wrapText="1"/>
    </xf>
    <xf numFmtId="0" fontId="11" fillId="0" borderId="25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2" fillId="0" borderId="23" xfId="0" applyFont="1" applyBorder="1" applyAlignment="1">
      <alignment horizontal="justify" vertical="center" wrapText="1"/>
    </xf>
    <xf numFmtId="0" fontId="13" fillId="0" borderId="23" xfId="0" applyFont="1" applyBorder="1" applyAlignment="1">
      <alignment horizontal="justify" vertical="center" wrapText="1"/>
    </xf>
    <xf numFmtId="0" fontId="17" fillId="8" borderId="0" xfId="1" applyFill="1"/>
    <xf numFmtId="0" fontId="2" fillId="9" borderId="5" xfId="1" applyFont="1" applyFill="1" applyBorder="1" applyAlignment="1" applyProtection="1">
      <alignment horizontal="center"/>
      <protection locked="0"/>
    </xf>
    <xf numFmtId="0" fontId="2" fillId="8" borderId="7" xfId="1" applyFont="1" applyFill="1" applyBorder="1" applyAlignment="1" applyProtection="1">
      <alignment horizontal="center"/>
    </xf>
    <xf numFmtId="0" fontId="2" fillId="8" borderId="8" xfId="1" applyFont="1" applyFill="1" applyBorder="1" applyAlignment="1" applyProtection="1">
      <alignment horizontal="center"/>
    </xf>
    <xf numFmtId="0" fontId="17" fillId="8" borderId="0" xfId="1" applyFill="1" applyAlignment="1">
      <alignment horizontal="center"/>
    </xf>
    <xf numFmtId="2" fontId="2" fillId="10" borderId="6" xfId="1" applyNumberFormat="1" applyFont="1" applyFill="1" applyBorder="1" applyAlignment="1" applyProtection="1">
      <alignment horizontal="center"/>
    </xf>
    <xf numFmtId="2" fontId="2" fillId="10" borderId="5" xfId="1" applyNumberFormat="1" applyFont="1" applyFill="1" applyBorder="1" applyAlignment="1" applyProtection="1">
      <alignment horizontal="center"/>
    </xf>
    <xf numFmtId="0" fontId="9" fillId="11" borderId="9" xfId="1" applyFont="1" applyFill="1" applyBorder="1" applyAlignment="1" applyProtection="1"/>
    <xf numFmtId="0" fontId="9" fillId="11" borderId="0" xfId="1" applyFont="1" applyFill="1" applyBorder="1" applyAlignment="1" applyProtection="1"/>
    <xf numFmtId="0" fontId="9" fillId="11" borderId="10" xfId="1" applyFont="1" applyFill="1" applyBorder="1" applyAlignment="1" applyProtection="1"/>
    <xf numFmtId="0" fontId="9" fillId="11" borderId="11" xfId="1" applyFont="1" applyFill="1" applyBorder="1" applyAlignment="1" applyProtection="1"/>
    <xf numFmtId="0" fontId="9" fillId="11" borderId="12" xfId="1" applyFont="1" applyFill="1" applyBorder="1" applyAlignment="1" applyProtection="1"/>
    <xf numFmtId="0" fontId="9" fillId="11" borderId="13" xfId="1" applyFont="1" applyFill="1" applyBorder="1" applyAlignment="1" applyProtection="1"/>
    <xf numFmtId="0" fontId="2" fillId="8" borderId="14" xfId="1" applyFont="1" applyFill="1" applyBorder="1" applyAlignment="1" applyProtection="1">
      <alignment horizontal="center"/>
    </xf>
    <xf numFmtId="0" fontId="4" fillId="8" borderId="15" xfId="1" applyFont="1" applyFill="1" applyBorder="1" applyAlignment="1" applyProtection="1">
      <alignment horizontal="center"/>
    </xf>
    <xf numFmtId="0" fontId="2" fillId="8" borderId="16" xfId="1" applyFont="1" applyFill="1" applyBorder="1" applyAlignment="1" applyProtection="1">
      <alignment horizontal="center"/>
    </xf>
    <xf numFmtId="0" fontId="2" fillId="9" borderId="6" xfId="1" applyFont="1" applyFill="1" applyBorder="1" applyAlignment="1" applyProtection="1">
      <alignment horizontal="center"/>
    </xf>
    <xf numFmtId="164" fontId="4" fillId="9" borderId="1" xfId="1" applyNumberFormat="1" applyFont="1" applyFill="1" applyBorder="1" applyAlignment="1" applyProtection="1">
      <alignment horizontal="center"/>
    </xf>
    <xf numFmtId="164" fontId="4" fillId="0" borderId="1" xfId="1" applyNumberFormat="1" applyFont="1" applyFill="1" applyBorder="1" applyAlignment="1" applyProtection="1">
      <alignment horizontal="center"/>
    </xf>
    <xf numFmtId="0" fontId="17" fillId="8" borderId="0" xfId="1" applyFill="1" applyAlignment="1" applyProtection="1">
      <alignment horizontal="center"/>
    </xf>
    <xf numFmtId="0" fontId="17" fillId="8" borderId="0" xfId="1" applyFill="1" applyProtection="1"/>
    <xf numFmtId="0" fontId="4" fillId="9" borderId="1" xfId="1" applyFont="1" applyFill="1" applyBorder="1" applyAlignment="1" applyProtection="1">
      <alignment horizontal="center"/>
    </xf>
    <xf numFmtId="0" fontId="13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165" fontId="18" fillId="0" borderId="2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26" xfId="0" applyBorder="1"/>
    <xf numFmtId="0" fontId="16" fillId="0" borderId="0" xfId="0" applyFont="1" applyAlignment="1">
      <alignment horizontal="center" vertical="center"/>
    </xf>
    <xf numFmtId="0" fontId="3" fillId="2" borderId="2" xfId="0" applyFont="1" applyFill="1" applyBorder="1" applyProtection="1"/>
    <xf numFmtId="0" fontId="3" fillId="2" borderId="3" xfId="0" applyFont="1" applyFill="1" applyBorder="1" applyProtection="1"/>
    <xf numFmtId="0" fontId="3" fillId="2" borderId="4" xfId="0" applyFont="1" applyFill="1" applyBorder="1" applyProtection="1"/>
    <xf numFmtId="0" fontId="3" fillId="3" borderId="1" xfId="0" applyFont="1" applyFill="1" applyBorder="1" applyProtection="1"/>
    <xf numFmtId="0" fontId="19" fillId="0" borderId="1" xfId="0" applyFont="1" applyFill="1" applyBorder="1" applyAlignment="1" applyProtection="1">
      <alignment vertical="justify" textRotation="90"/>
    </xf>
    <xf numFmtId="0" fontId="19" fillId="4" borderId="1" xfId="0" applyFont="1" applyFill="1" applyBorder="1" applyAlignment="1" applyProtection="1">
      <alignment vertical="justify" textRotation="90"/>
    </xf>
    <xf numFmtId="0" fontId="19" fillId="5" borderId="1" xfId="0" applyFont="1" applyFill="1" applyBorder="1" applyAlignment="1" applyProtection="1">
      <alignment vertical="justify" textRotation="90"/>
    </xf>
    <xf numFmtId="0" fontId="19" fillId="6" borderId="1" xfId="0" applyFont="1" applyFill="1" applyBorder="1" applyAlignment="1" applyProtection="1">
      <alignment horizontal="center" textRotation="90"/>
    </xf>
    <xf numFmtId="0" fontId="19" fillId="7" borderId="1" xfId="0" applyFont="1" applyFill="1" applyBorder="1" applyAlignment="1" applyProtection="1">
      <alignment horizontal="center" textRotation="90" wrapText="1"/>
    </xf>
    <xf numFmtId="0" fontId="19" fillId="0" borderId="1" xfId="0" applyFont="1" applyBorder="1" applyAlignment="1" applyProtection="1">
      <alignment horizontal="center" textRotation="90" wrapText="1"/>
    </xf>
    <xf numFmtId="0" fontId="0" fillId="0" borderId="15" xfId="0" applyBorder="1" applyProtection="1"/>
    <xf numFmtId="0" fontId="3" fillId="0" borderId="13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center"/>
    </xf>
    <xf numFmtId="0" fontId="3" fillId="6" borderId="1" xfId="0" applyFont="1" applyFill="1" applyBorder="1" applyAlignment="1" applyProtection="1">
      <alignment horizontal="center"/>
    </xf>
    <xf numFmtId="0" fontId="3" fillId="7" borderId="1" xfId="0" applyFont="1" applyFill="1" applyBorder="1" applyAlignment="1" applyProtection="1">
      <alignment horizontal="center"/>
    </xf>
    <xf numFmtId="0" fontId="5" fillId="0" borderId="1" xfId="0" applyFont="1" applyBorder="1" applyProtection="1"/>
    <xf numFmtId="0" fontId="0" fillId="0" borderId="1" xfId="0" applyBorder="1" applyProtection="1"/>
    <xf numFmtId="0" fontId="6" fillId="0" borderId="4" xfId="0" applyFont="1" applyFill="1" applyBorder="1" applyAlignment="1" applyProtection="1">
      <alignment horizontal="center"/>
    </xf>
    <xf numFmtId="164" fontId="6" fillId="3" borderId="1" xfId="0" applyNumberFormat="1" applyFont="1" applyFill="1" applyBorder="1" applyAlignment="1" applyProtection="1">
      <alignment horizontal="center"/>
    </xf>
    <xf numFmtId="0" fontId="0" fillId="6" borderId="1" xfId="0" applyFill="1" applyBorder="1" applyProtection="1"/>
    <xf numFmtId="0" fontId="3" fillId="0" borderId="1" xfId="0" applyFont="1" applyBorder="1" applyProtection="1"/>
    <xf numFmtId="0" fontId="3" fillId="0" borderId="4" xfId="0" applyFont="1" applyFill="1" applyBorder="1" applyProtection="1"/>
    <xf numFmtId="164" fontId="0" fillId="2" borderId="1" xfId="0" applyNumberFormat="1" applyFill="1" applyBorder="1" applyProtection="1"/>
    <xf numFmtId="164" fontId="0" fillId="3" borderId="1" xfId="0" applyNumberFormat="1" applyFill="1" applyBorder="1" applyProtection="1"/>
    <xf numFmtId="0" fontId="3" fillId="4" borderId="1" xfId="0" applyFont="1" applyFill="1" applyBorder="1" applyProtection="1"/>
    <xf numFmtId="0" fontId="3" fillId="5" borderId="1" xfId="0" applyFont="1" applyFill="1" applyBorder="1" applyProtection="1"/>
    <xf numFmtId="0" fontId="3" fillId="6" borderId="1" xfId="0" applyFont="1" applyFill="1" applyBorder="1" applyProtection="1"/>
    <xf numFmtId="0" fontId="3" fillId="7" borderId="1" xfId="0" applyFont="1" applyFill="1" applyBorder="1" applyProtection="1"/>
    <xf numFmtId="0" fontId="3" fillId="0" borderId="1" xfId="0" applyFont="1" applyFill="1" applyBorder="1" applyProtection="1"/>
    <xf numFmtId="0" fontId="8" fillId="4" borderId="1" xfId="0" applyFont="1" applyFill="1" applyBorder="1" applyProtection="1"/>
    <xf numFmtId="0" fontId="8" fillId="7" borderId="1" xfId="0" applyFont="1" applyFill="1" applyBorder="1" applyProtection="1"/>
    <xf numFmtId="0" fontId="8" fillId="0" borderId="1" xfId="0" applyFont="1" applyFill="1" applyBorder="1" applyProtection="1"/>
    <xf numFmtId="0" fontId="8" fillId="0" borderId="1" xfId="0" applyFont="1" applyBorder="1" applyProtection="1"/>
    <xf numFmtId="0" fontId="4" fillId="0" borderId="19" xfId="0" applyFont="1" applyFill="1" applyBorder="1" applyProtection="1"/>
    <xf numFmtId="0" fontId="4" fillId="0" borderId="1" xfId="0" applyFont="1" applyFill="1" applyBorder="1" applyProtection="1"/>
    <xf numFmtId="2" fontId="8" fillId="2" borderId="1" xfId="0" applyNumberFormat="1" applyFont="1" applyFill="1" applyBorder="1" applyProtection="1"/>
    <xf numFmtId="2" fontId="8" fillId="0" borderId="1" xfId="0" applyNumberFormat="1" applyFont="1" applyFill="1" applyBorder="1" applyProtection="1"/>
    <xf numFmtId="0" fontId="4" fillId="0" borderId="10" xfId="0" applyFont="1" applyFill="1" applyBorder="1" applyProtection="1"/>
    <xf numFmtId="2" fontId="7" fillId="0" borderId="4" xfId="0" applyNumberFormat="1" applyFont="1" applyBorder="1" applyAlignment="1" applyProtection="1">
      <alignment horizontal="center"/>
    </xf>
    <xf numFmtId="2" fontId="7" fillId="0" borderId="1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0" fillId="0" borderId="0" xfId="0" applyProtection="1"/>
    <xf numFmtId="0" fontId="5" fillId="0" borderId="0" xfId="0" applyFont="1" applyProtection="1"/>
    <xf numFmtId="0" fontId="3" fillId="3" borderId="1" xfId="0" applyFont="1" applyFill="1" applyBorder="1" applyAlignment="1" applyProtection="1">
      <alignment horizontal="center"/>
      <protection locked="0"/>
    </xf>
    <xf numFmtId="0" fontId="20" fillId="6" borderId="1" xfId="0" applyFont="1" applyFill="1" applyBorder="1" applyProtection="1">
      <protection locked="0"/>
    </xf>
    <xf numFmtId="0" fontId="8" fillId="6" borderId="1" xfId="0" applyFont="1" applyFill="1" applyBorder="1" applyAlignment="1" applyProtection="1">
      <alignment horizontal="right"/>
      <protection locked="0"/>
    </xf>
    <xf numFmtId="0" fontId="8" fillId="6" borderId="1" xfId="0" applyFont="1" applyFill="1" applyBorder="1" applyProtection="1">
      <protection locked="0"/>
    </xf>
    <xf numFmtId="0" fontId="22" fillId="2" borderId="4" xfId="0" applyFont="1" applyFill="1" applyBorder="1" applyAlignment="1" applyProtection="1"/>
    <xf numFmtId="0" fontId="22" fillId="3" borderId="1" xfId="0" applyFont="1" applyFill="1" applyBorder="1" applyProtection="1"/>
    <xf numFmtId="1" fontId="5" fillId="0" borderId="1" xfId="0" applyNumberFormat="1" applyFont="1" applyBorder="1" applyProtection="1">
      <protection locked="0"/>
    </xf>
    <xf numFmtId="0" fontId="18" fillId="0" borderId="0" xfId="0" applyFont="1" applyAlignment="1">
      <alignment horizontal="center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vertical="center"/>
      <protection locked="0"/>
    </xf>
    <xf numFmtId="2" fontId="4" fillId="2" borderId="4" xfId="0" applyNumberFormat="1" applyFont="1" applyFill="1" applyBorder="1" applyProtection="1"/>
    <xf numFmtId="2" fontId="4" fillId="2" borderId="1" xfId="0" applyNumberFormat="1" applyFont="1" applyFill="1" applyBorder="1" applyAlignment="1" applyProtection="1">
      <alignment horizontal="center"/>
    </xf>
    <xf numFmtId="0" fontId="0" fillId="0" borderId="0" xfId="0" applyFont="1"/>
    <xf numFmtId="0" fontId="8" fillId="5" borderId="1" xfId="0" applyFont="1" applyFill="1" applyBorder="1" applyProtection="1"/>
    <xf numFmtId="0" fontId="23" fillId="0" borderId="0" xfId="2" applyProtection="1"/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9" fillId="11" borderId="17" xfId="1" applyFont="1" applyFill="1" applyBorder="1" applyAlignment="1" applyProtection="1">
      <alignment horizontal="center"/>
    </xf>
    <xf numFmtId="0" fontId="9" fillId="11" borderId="18" xfId="1" applyFont="1" applyFill="1" applyBorder="1" applyAlignment="1" applyProtection="1">
      <alignment horizontal="center"/>
    </xf>
    <xf numFmtId="0" fontId="9" fillId="11" borderId="19" xfId="1" applyFont="1" applyFill="1" applyBorder="1" applyAlignment="1" applyProtection="1">
      <alignment horizontal="center"/>
    </xf>
    <xf numFmtId="164" fontId="17" fillId="0" borderId="18" xfId="1" applyNumberFormat="1" applyFill="1" applyBorder="1" applyAlignment="1">
      <alignment horizontal="center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justify" vertical="center" wrapText="1"/>
    </xf>
    <xf numFmtId="0" fontId="12" fillId="0" borderId="23" xfId="0" applyFont="1" applyBorder="1" applyAlignment="1">
      <alignment horizontal="justify" vertical="center" wrapText="1"/>
    </xf>
    <xf numFmtId="0" fontId="16" fillId="0" borderId="0" xfId="0" applyFont="1" applyAlignment="1">
      <alignment horizontal="center" vertical="center"/>
    </xf>
    <xf numFmtId="0" fontId="21" fillId="0" borderId="0" xfId="0" applyFont="1" applyAlignment="1" applyProtection="1">
      <alignment horizontal="center" vertical="center"/>
      <protection locked="0"/>
    </xf>
    <xf numFmtId="0" fontId="13" fillId="0" borderId="22" xfId="0" applyFont="1" applyBorder="1" applyAlignment="1">
      <alignment horizontal="justify" vertical="center" wrapText="1"/>
    </xf>
    <xf numFmtId="0" fontId="13" fillId="0" borderId="23" xfId="0" applyFont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164" fontId="7" fillId="0" borderId="1" xfId="0" applyNumberFormat="1" applyFont="1" applyFill="1" applyBorder="1" applyAlignment="1" applyProtection="1">
      <alignment horizontal="center"/>
      <protection locked="0"/>
    </xf>
  </cellXfs>
  <cellStyles count="3">
    <cellStyle name="Link" xfId="2" builtinId="8"/>
    <cellStyle name="Standard" xfId="0" builtinId="0"/>
    <cellStyle name="Standard 2" xfId="1" xr:uid="{00000000-0005-0000-0000-000001000000}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Mathematik%2010%20180gradflip/Mathematik%20Klasse%2010/Abschlusspr&#252;fungen%20Mathematik%20Realschule/4%20Schuljahr%202012%202013/Vorlagen%20Schuljahresbeginn/Pojekt%20Kontrolllisten/Notenskalen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nskala"/>
      <sheetName val="Notenskala Rope 5&amp;6"/>
      <sheetName val="Notenskala Rope 7&amp;8"/>
      <sheetName val="Notenskala Rope 9&amp;10"/>
      <sheetName val="Notenskala Rope"/>
      <sheetName val="Notenskala Hochsprung"/>
      <sheetName val="Notenskala Langstrecke"/>
      <sheetName val="Notenskala Zeitläufe"/>
      <sheetName val="Notenskala Sprint"/>
    </sheetNames>
    <sheetDataSet>
      <sheetData sheetId="0">
        <row r="5">
          <cell r="A5">
            <v>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180grad-flip.de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7"/>
  <sheetViews>
    <sheetView tabSelected="1" topLeftCell="A7" zoomScale="94" zoomScaleNormal="90" workbookViewId="0">
      <selection activeCell="P34" sqref="P34"/>
    </sheetView>
  </sheetViews>
  <sheetFormatPr baseColWidth="10" defaultRowHeight="14.4" x14ac:dyDescent="0.3"/>
  <cols>
    <col min="3" max="17" width="5.6640625" customWidth="1"/>
    <col min="18" max="18" width="5.6640625" style="93" customWidth="1"/>
    <col min="19" max="23" width="5.6640625" customWidth="1"/>
  </cols>
  <sheetData>
    <row r="1" spans="1:23" ht="62.25" customHeight="1" x14ac:dyDescent="0.3">
      <c r="A1" s="110" t="s">
        <v>55</v>
      </c>
      <c r="B1" s="111"/>
      <c r="C1" s="99" t="s">
        <v>0</v>
      </c>
      <c r="D1" s="49"/>
      <c r="E1" s="50"/>
      <c r="F1" s="50"/>
      <c r="G1" s="50"/>
      <c r="H1" s="50"/>
      <c r="I1" s="50"/>
      <c r="J1" s="51"/>
      <c r="K1" s="100" t="s">
        <v>1</v>
      </c>
      <c r="L1" s="52"/>
      <c r="M1" s="52"/>
      <c r="N1" s="53" t="s">
        <v>2</v>
      </c>
      <c r="O1" s="53" t="s">
        <v>3</v>
      </c>
      <c r="P1" s="53" t="s">
        <v>4</v>
      </c>
      <c r="Q1" s="54" t="s">
        <v>49</v>
      </c>
      <c r="R1" s="55" t="s">
        <v>51</v>
      </c>
      <c r="S1" s="56" t="s">
        <v>50</v>
      </c>
      <c r="T1" s="57" t="s">
        <v>46</v>
      </c>
      <c r="U1" s="57" t="s">
        <v>48</v>
      </c>
      <c r="V1" s="58" t="s">
        <v>45</v>
      </c>
      <c r="W1" s="58" t="s">
        <v>47</v>
      </c>
    </row>
    <row r="2" spans="1:23" x14ac:dyDescent="0.3">
      <c r="A2" s="59"/>
      <c r="B2" s="60"/>
      <c r="C2" s="61" t="s">
        <v>37</v>
      </c>
      <c r="D2" s="61" t="s">
        <v>38</v>
      </c>
      <c r="E2" s="61" t="s">
        <v>39</v>
      </c>
      <c r="F2" s="61" t="s">
        <v>40</v>
      </c>
      <c r="G2" s="61" t="s">
        <v>41</v>
      </c>
      <c r="H2" s="61" t="s">
        <v>42</v>
      </c>
      <c r="I2" s="61" t="s">
        <v>43</v>
      </c>
      <c r="J2" s="61" t="s">
        <v>44</v>
      </c>
      <c r="K2" s="95" t="s">
        <v>54</v>
      </c>
      <c r="L2" s="95" t="s">
        <v>54</v>
      </c>
      <c r="M2" s="95" t="s">
        <v>54</v>
      </c>
      <c r="N2" s="125"/>
      <c r="O2" s="125"/>
      <c r="P2" s="126"/>
      <c r="Q2" s="63"/>
      <c r="R2" s="64"/>
      <c r="S2" s="65"/>
      <c r="T2" s="66"/>
      <c r="U2" s="66"/>
      <c r="V2" s="62"/>
      <c r="W2" s="67"/>
    </row>
    <row r="3" spans="1:23" x14ac:dyDescent="0.3">
      <c r="A3" s="68"/>
      <c r="B3" s="69" t="s">
        <v>5</v>
      </c>
      <c r="C3" s="103"/>
      <c r="D3" s="103"/>
      <c r="E3" s="103"/>
      <c r="F3" s="103"/>
      <c r="G3" s="103"/>
      <c r="H3" s="103"/>
      <c r="I3" s="103"/>
      <c r="J3" s="103"/>
      <c r="K3" s="70"/>
      <c r="L3" s="70"/>
      <c r="M3" s="70"/>
      <c r="N3" s="127">
        <f>SUM(C3:M3)</f>
        <v>0</v>
      </c>
      <c r="O3" s="127">
        <v>15.5</v>
      </c>
      <c r="P3" s="127">
        <f>N3+O3</f>
        <v>15.5</v>
      </c>
      <c r="Q3" s="63"/>
      <c r="R3" s="64"/>
      <c r="S3" s="71"/>
      <c r="T3" s="66"/>
      <c r="U3" s="66"/>
      <c r="V3" s="62"/>
      <c r="W3" s="67"/>
    </row>
    <row r="4" spans="1:23" x14ac:dyDescent="0.3">
      <c r="A4" s="72" t="s">
        <v>6</v>
      </c>
      <c r="B4" s="73" t="s">
        <v>7</v>
      </c>
      <c r="C4" s="74"/>
      <c r="D4" s="74"/>
      <c r="E4" s="74"/>
      <c r="F4" s="74"/>
      <c r="G4" s="74"/>
      <c r="H4" s="74"/>
      <c r="I4" s="74"/>
      <c r="J4" s="74"/>
      <c r="K4" s="75"/>
      <c r="L4" s="75"/>
      <c r="M4" s="75"/>
      <c r="N4" s="127"/>
      <c r="O4" s="127"/>
      <c r="P4" s="127"/>
      <c r="Q4" s="76"/>
      <c r="R4" s="77"/>
      <c r="S4" s="78"/>
      <c r="T4" s="79"/>
      <c r="U4" s="79"/>
      <c r="V4" s="80"/>
      <c r="W4" s="67"/>
    </row>
    <row r="5" spans="1:23" x14ac:dyDescent="0.3">
      <c r="A5" s="104"/>
      <c r="B5" s="104"/>
      <c r="C5" s="1"/>
      <c r="D5" s="2"/>
      <c r="E5" s="2"/>
      <c r="F5" s="2"/>
      <c r="G5" s="2"/>
      <c r="H5" s="2"/>
      <c r="I5" s="2"/>
      <c r="J5" s="2"/>
      <c r="K5" s="3"/>
      <c r="L5" s="3"/>
      <c r="M5" s="3"/>
      <c r="N5" s="127">
        <f>SUM(C5,D5,E5,F5,G5,H5,I5,J5)</f>
        <v>0</v>
      </c>
      <c r="O5" s="127">
        <f>SUM(K5,L5,M5)</f>
        <v>0</v>
      </c>
      <c r="P5" s="127">
        <f>SUM(N5,O5)</f>
        <v>0</v>
      </c>
      <c r="Q5" s="81" t="str">
        <f>IF(P5=0,"",VLOOKUP(P5,Skala!B5:'Skala'!D55,3))</f>
        <v/>
      </c>
      <c r="R5" s="108" t="str">
        <f>Q5</f>
        <v/>
      </c>
      <c r="S5" s="96"/>
      <c r="T5" s="82" t="str">
        <f>IF(R5="","",AVERAGE(R5,S5))</f>
        <v/>
      </c>
      <c r="U5" s="82" t="str">
        <f>IF(T5="","",ROUND(T5,0))</f>
        <v/>
      </c>
      <c r="V5" s="83" t="e">
        <f>IF(4*(U5-0.51-0.25*R5-0.5*S5)&lt;1,"",ROUNDDOWN(4*(U5-0.51-0.25*R5-0.5*S5),1))</f>
        <v>#VALUE!</v>
      </c>
      <c r="W5" s="84" t="e">
        <f>IF(V5="","",U5-1)</f>
        <v>#VALUE!</v>
      </c>
    </row>
    <row r="6" spans="1:23" x14ac:dyDescent="0.3">
      <c r="A6" s="104"/>
      <c r="B6" s="104"/>
      <c r="C6" s="1"/>
      <c r="D6" s="2"/>
      <c r="E6" s="2"/>
      <c r="F6" s="2"/>
      <c r="G6" s="2"/>
      <c r="H6" s="2"/>
      <c r="I6" s="2"/>
      <c r="J6" s="2"/>
      <c r="K6" s="3"/>
      <c r="L6" s="3"/>
      <c r="M6" s="3"/>
      <c r="N6" s="127">
        <f t="shared" ref="N6:N35" si="0">SUM(C6,D6,E6,F6,G6,H6,I6,J6)</f>
        <v>0</v>
      </c>
      <c r="O6" s="127">
        <f t="shared" ref="O6:O35" si="1">SUM(K6,L6,M6)</f>
        <v>0</v>
      </c>
      <c r="P6" s="127">
        <f t="shared" ref="P6:P35" si="2">SUM(N6,O6)</f>
        <v>0</v>
      </c>
      <c r="Q6" s="81" t="str">
        <f>IF(P6=0,"",VLOOKUP(P6,Skala!B5:'Skala'!D55,3))</f>
        <v/>
      </c>
      <c r="R6" s="108" t="str">
        <f t="shared" ref="R6:R32" si="3">Q6</f>
        <v/>
      </c>
      <c r="S6" s="97"/>
      <c r="T6" s="82" t="str">
        <f t="shared" ref="T6:T32" si="4">IF(R6="","",AVERAGE(R6,S6))</f>
        <v/>
      </c>
      <c r="U6" s="82" t="str">
        <f t="shared" ref="U6:U32" si="5">IF(T6="","",ROUND(T6,0))</f>
        <v/>
      </c>
      <c r="V6" s="83" t="e">
        <f t="shared" ref="V6:V32" si="6">IF(4*(U6-0.51-0.25*R6-0.5*S6)&lt;1,"",ROUNDDOWN(4*(U6-0.51-0.25*R6-0.5*S6),1))</f>
        <v>#VALUE!</v>
      </c>
      <c r="W6" s="84" t="e">
        <f t="shared" ref="W6:W32" si="7">IF(V6="","",U6-1)</f>
        <v>#VALUE!</v>
      </c>
    </row>
    <row r="7" spans="1:23" x14ac:dyDescent="0.3">
      <c r="A7" s="104"/>
      <c r="B7" s="104"/>
      <c r="C7" s="1"/>
      <c r="D7" s="2"/>
      <c r="E7" s="2"/>
      <c r="F7" s="2"/>
      <c r="G7" s="2"/>
      <c r="H7" s="2"/>
      <c r="I7" s="2"/>
      <c r="J7" s="2"/>
      <c r="K7" s="3"/>
      <c r="L7" s="3"/>
      <c r="M7" s="3"/>
      <c r="N7" s="127">
        <f t="shared" si="0"/>
        <v>0</v>
      </c>
      <c r="O7" s="127">
        <f t="shared" si="1"/>
        <v>0</v>
      </c>
      <c r="P7" s="127">
        <f t="shared" si="2"/>
        <v>0</v>
      </c>
      <c r="Q7" s="81" t="str">
        <f>IF(P7=0,"",VLOOKUP(P7,Skala!B5:'Skala'!D55,3))</f>
        <v/>
      </c>
      <c r="R7" s="108" t="str">
        <f t="shared" si="3"/>
        <v/>
      </c>
      <c r="S7" s="98"/>
      <c r="T7" s="82" t="str">
        <f t="shared" si="4"/>
        <v/>
      </c>
      <c r="U7" s="82" t="str">
        <f t="shared" si="5"/>
        <v/>
      </c>
      <c r="V7" s="83" t="e">
        <f t="shared" si="6"/>
        <v>#VALUE!</v>
      </c>
      <c r="W7" s="84" t="e">
        <f t="shared" si="7"/>
        <v>#VALUE!</v>
      </c>
    </row>
    <row r="8" spans="1:23" x14ac:dyDescent="0.3">
      <c r="A8" s="104"/>
      <c r="B8" s="104"/>
      <c r="C8" s="1"/>
      <c r="D8" s="2"/>
      <c r="E8" s="2"/>
      <c r="F8" s="2"/>
      <c r="G8" s="2"/>
      <c r="H8" s="2"/>
      <c r="I8" s="2"/>
      <c r="J8" s="2"/>
      <c r="K8" s="3"/>
      <c r="L8" s="3"/>
      <c r="M8" s="3"/>
      <c r="N8" s="127">
        <f t="shared" si="0"/>
        <v>0</v>
      </c>
      <c r="O8" s="127">
        <f t="shared" si="1"/>
        <v>0</v>
      </c>
      <c r="P8" s="127">
        <f t="shared" si="2"/>
        <v>0</v>
      </c>
      <c r="Q8" s="81" t="str">
        <f>IF(P8=0,"",VLOOKUP(P8,Skala!B5:'Skala'!D55,3))</f>
        <v/>
      </c>
      <c r="R8" s="108" t="str">
        <f t="shared" si="3"/>
        <v/>
      </c>
      <c r="S8" s="98"/>
      <c r="T8" s="82" t="str">
        <f t="shared" si="4"/>
        <v/>
      </c>
      <c r="U8" s="82" t="str">
        <f t="shared" si="5"/>
        <v/>
      </c>
      <c r="V8" s="83" t="e">
        <f t="shared" si="6"/>
        <v>#VALUE!</v>
      </c>
      <c r="W8" s="84" t="e">
        <f t="shared" si="7"/>
        <v>#VALUE!</v>
      </c>
    </row>
    <row r="9" spans="1:23" x14ac:dyDescent="0.3">
      <c r="A9" s="104"/>
      <c r="B9" s="104"/>
      <c r="C9" s="1"/>
      <c r="D9" s="2"/>
      <c r="E9" s="2"/>
      <c r="F9" s="2"/>
      <c r="G9" s="2"/>
      <c r="H9" s="2"/>
      <c r="I9" s="2"/>
      <c r="J9" s="2"/>
      <c r="K9" s="3"/>
      <c r="L9" s="3"/>
      <c r="M9" s="3"/>
      <c r="N9" s="127">
        <f t="shared" si="0"/>
        <v>0</v>
      </c>
      <c r="O9" s="127">
        <f t="shared" si="1"/>
        <v>0</v>
      </c>
      <c r="P9" s="127">
        <f t="shared" si="2"/>
        <v>0</v>
      </c>
      <c r="Q9" s="81" t="str">
        <f>IF(P9=0,"",VLOOKUP(P9,Skala!B5:'Skala'!D55,3))</f>
        <v/>
      </c>
      <c r="R9" s="108" t="str">
        <f t="shared" si="3"/>
        <v/>
      </c>
      <c r="S9" s="98"/>
      <c r="T9" s="82" t="str">
        <f t="shared" si="4"/>
        <v/>
      </c>
      <c r="U9" s="82" t="str">
        <f t="shared" si="5"/>
        <v/>
      </c>
      <c r="V9" s="83" t="e">
        <f t="shared" si="6"/>
        <v>#VALUE!</v>
      </c>
      <c r="W9" s="84" t="e">
        <f t="shared" si="7"/>
        <v>#VALUE!</v>
      </c>
    </row>
    <row r="10" spans="1:23" x14ac:dyDescent="0.3">
      <c r="A10" s="104"/>
      <c r="B10" s="104"/>
      <c r="C10" s="1"/>
      <c r="D10" s="2"/>
      <c r="E10" s="2"/>
      <c r="F10" s="2"/>
      <c r="G10" s="2"/>
      <c r="H10" s="2"/>
      <c r="I10" s="2"/>
      <c r="J10" s="2"/>
      <c r="K10" s="3"/>
      <c r="L10" s="3"/>
      <c r="M10" s="3"/>
      <c r="N10" s="127">
        <f t="shared" si="0"/>
        <v>0</v>
      </c>
      <c r="O10" s="127">
        <f t="shared" si="1"/>
        <v>0</v>
      </c>
      <c r="P10" s="127">
        <f t="shared" si="2"/>
        <v>0</v>
      </c>
      <c r="Q10" s="81" t="str">
        <f>IF(P10=0,"",VLOOKUP(P10,Skala!B5:'Skala'!D55,3))</f>
        <v/>
      </c>
      <c r="R10" s="108" t="str">
        <f t="shared" si="3"/>
        <v/>
      </c>
      <c r="S10" s="98"/>
      <c r="T10" s="82" t="str">
        <f t="shared" si="4"/>
        <v/>
      </c>
      <c r="U10" s="82" t="str">
        <f t="shared" si="5"/>
        <v/>
      </c>
      <c r="V10" s="83" t="e">
        <f t="shared" si="6"/>
        <v>#VALUE!</v>
      </c>
      <c r="W10" s="84" t="e">
        <f t="shared" si="7"/>
        <v>#VALUE!</v>
      </c>
    </row>
    <row r="11" spans="1:23" x14ac:dyDescent="0.3">
      <c r="A11" s="104"/>
      <c r="B11" s="104"/>
      <c r="C11" s="1"/>
      <c r="D11" s="2"/>
      <c r="E11" s="2"/>
      <c r="F11" s="2"/>
      <c r="G11" s="2"/>
      <c r="H11" s="2"/>
      <c r="I11" s="2"/>
      <c r="J11" s="2"/>
      <c r="K11" s="3"/>
      <c r="L11" s="3"/>
      <c r="M11" s="3"/>
      <c r="N11" s="127">
        <f t="shared" si="0"/>
        <v>0</v>
      </c>
      <c r="O11" s="127">
        <f t="shared" si="1"/>
        <v>0</v>
      </c>
      <c r="P11" s="127">
        <f t="shared" si="2"/>
        <v>0</v>
      </c>
      <c r="Q11" s="81" t="str">
        <f>IF(P11=0,"",VLOOKUP(P11,Skala!B5:'Skala'!D55,3))</f>
        <v/>
      </c>
      <c r="R11" s="108" t="str">
        <f t="shared" si="3"/>
        <v/>
      </c>
      <c r="S11" s="98"/>
      <c r="T11" s="82" t="str">
        <f t="shared" si="4"/>
        <v/>
      </c>
      <c r="U11" s="82" t="str">
        <f t="shared" si="5"/>
        <v/>
      </c>
      <c r="V11" s="83" t="e">
        <f t="shared" si="6"/>
        <v>#VALUE!</v>
      </c>
      <c r="W11" s="84" t="e">
        <f t="shared" si="7"/>
        <v>#VALUE!</v>
      </c>
    </row>
    <row r="12" spans="1:23" x14ac:dyDescent="0.3">
      <c r="A12" s="104"/>
      <c r="B12" s="104"/>
      <c r="C12" s="1"/>
      <c r="D12" s="2"/>
      <c r="E12" s="2"/>
      <c r="F12" s="2"/>
      <c r="G12" s="2"/>
      <c r="H12" s="2"/>
      <c r="I12" s="2"/>
      <c r="J12" s="2"/>
      <c r="K12" s="3"/>
      <c r="L12" s="3"/>
      <c r="M12" s="3"/>
      <c r="N12" s="127">
        <f t="shared" si="0"/>
        <v>0</v>
      </c>
      <c r="O12" s="127">
        <f t="shared" si="1"/>
        <v>0</v>
      </c>
      <c r="P12" s="127">
        <f t="shared" si="2"/>
        <v>0</v>
      </c>
      <c r="Q12" s="81" t="str">
        <f>IF(P12=0,"",VLOOKUP(P12,Skala!B5:'Skala'!D55,3))</f>
        <v/>
      </c>
      <c r="R12" s="108" t="str">
        <f t="shared" si="3"/>
        <v/>
      </c>
      <c r="S12" s="98"/>
      <c r="T12" s="82" t="str">
        <f t="shared" si="4"/>
        <v/>
      </c>
      <c r="U12" s="82" t="str">
        <f t="shared" si="5"/>
        <v/>
      </c>
      <c r="V12" s="83" t="e">
        <f t="shared" si="6"/>
        <v>#VALUE!</v>
      </c>
      <c r="W12" s="84" t="e">
        <f t="shared" si="7"/>
        <v>#VALUE!</v>
      </c>
    </row>
    <row r="13" spans="1:23" x14ac:dyDescent="0.3">
      <c r="A13" s="104"/>
      <c r="B13" s="104"/>
      <c r="C13" s="1"/>
      <c r="D13" s="2"/>
      <c r="E13" s="2"/>
      <c r="F13" s="2"/>
      <c r="G13" s="2"/>
      <c r="H13" s="2"/>
      <c r="I13" s="2"/>
      <c r="J13" s="2"/>
      <c r="K13" s="3"/>
      <c r="L13" s="3"/>
      <c r="M13" s="3"/>
      <c r="N13" s="127">
        <f t="shared" si="0"/>
        <v>0</v>
      </c>
      <c r="O13" s="127">
        <f t="shared" si="1"/>
        <v>0</v>
      </c>
      <c r="P13" s="127">
        <f t="shared" si="2"/>
        <v>0</v>
      </c>
      <c r="Q13" s="81" t="str">
        <f>IF(P13=0,"",VLOOKUP(P13,Skala!B5:'Skala'!D55,3))</f>
        <v/>
      </c>
      <c r="R13" s="108" t="str">
        <f t="shared" si="3"/>
        <v/>
      </c>
      <c r="S13" s="98"/>
      <c r="T13" s="82" t="str">
        <f t="shared" si="4"/>
        <v/>
      </c>
      <c r="U13" s="82" t="str">
        <f t="shared" si="5"/>
        <v/>
      </c>
      <c r="V13" s="83" t="e">
        <f t="shared" si="6"/>
        <v>#VALUE!</v>
      </c>
      <c r="W13" s="84" t="e">
        <f t="shared" si="7"/>
        <v>#VALUE!</v>
      </c>
    </row>
    <row r="14" spans="1:23" x14ac:dyDescent="0.3">
      <c r="A14" s="104"/>
      <c r="B14" s="104"/>
      <c r="C14" s="1"/>
      <c r="D14" s="2"/>
      <c r="E14" s="2"/>
      <c r="F14" s="2"/>
      <c r="G14" s="2"/>
      <c r="H14" s="2"/>
      <c r="I14" s="2"/>
      <c r="J14" s="2"/>
      <c r="K14" s="3"/>
      <c r="L14" s="3"/>
      <c r="M14" s="3"/>
      <c r="N14" s="127">
        <f t="shared" si="0"/>
        <v>0</v>
      </c>
      <c r="O14" s="127">
        <f t="shared" si="1"/>
        <v>0</v>
      </c>
      <c r="P14" s="127">
        <f t="shared" si="2"/>
        <v>0</v>
      </c>
      <c r="Q14" s="81" t="str">
        <f>IF(P14=0,"",VLOOKUP(P14,Skala!B5:'Skala'!D55,3))</f>
        <v/>
      </c>
      <c r="R14" s="108" t="str">
        <f t="shared" si="3"/>
        <v/>
      </c>
      <c r="S14" s="98"/>
      <c r="T14" s="82" t="str">
        <f t="shared" si="4"/>
        <v/>
      </c>
      <c r="U14" s="82" t="str">
        <f t="shared" si="5"/>
        <v/>
      </c>
      <c r="V14" s="83" t="e">
        <f t="shared" si="6"/>
        <v>#VALUE!</v>
      </c>
      <c r="W14" s="84" t="e">
        <f t="shared" si="7"/>
        <v>#VALUE!</v>
      </c>
    </row>
    <row r="15" spans="1:23" x14ac:dyDescent="0.3">
      <c r="A15" s="104"/>
      <c r="B15" s="104"/>
      <c r="C15" s="1"/>
      <c r="D15" s="2"/>
      <c r="E15" s="2"/>
      <c r="F15" s="2"/>
      <c r="G15" s="2"/>
      <c r="H15" s="2"/>
      <c r="I15" s="2"/>
      <c r="J15" s="2"/>
      <c r="K15" s="3"/>
      <c r="L15" s="3"/>
      <c r="M15" s="3"/>
      <c r="N15" s="127">
        <f t="shared" si="0"/>
        <v>0</v>
      </c>
      <c r="O15" s="127">
        <f t="shared" si="1"/>
        <v>0</v>
      </c>
      <c r="P15" s="127">
        <f t="shared" si="2"/>
        <v>0</v>
      </c>
      <c r="Q15" s="81" t="str">
        <f>IF(P15=0,"",VLOOKUP(P15,Skala!B5:'Skala'!D55,3))</f>
        <v/>
      </c>
      <c r="R15" s="108" t="str">
        <f t="shared" si="3"/>
        <v/>
      </c>
      <c r="S15" s="98"/>
      <c r="T15" s="82" t="str">
        <f t="shared" si="4"/>
        <v/>
      </c>
      <c r="U15" s="82" t="str">
        <f t="shared" si="5"/>
        <v/>
      </c>
      <c r="V15" s="83" t="e">
        <f t="shared" si="6"/>
        <v>#VALUE!</v>
      </c>
      <c r="W15" s="84" t="e">
        <f t="shared" si="7"/>
        <v>#VALUE!</v>
      </c>
    </row>
    <row r="16" spans="1:23" x14ac:dyDescent="0.3">
      <c r="A16" s="104"/>
      <c r="B16" s="104"/>
      <c r="C16" s="1"/>
      <c r="D16" s="2"/>
      <c r="E16" s="2"/>
      <c r="F16" s="2"/>
      <c r="G16" s="2"/>
      <c r="H16" s="2"/>
      <c r="I16" s="2"/>
      <c r="J16" s="2"/>
      <c r="K16" s="3"/>
      <c r="L16" s="3"/>
      <c r="M16" s="3"/>
      <c r="N16" s="127">
        <f t="shared" si="0"/>
        <v>0</v>
      </c>
      <c r="O16" s="127">
        <f t="shared" si="1"/>
        <v>0</v>
      </c>
      <c r="P16" s="127">
        <f t="shared" si="2"/>
        <v>0</v>
      </c>
      <c r="Q16" s="81" t="str">
        <f>IF(P16=0,"",VLOOKUP(P16,Skala!B5:'Skala'!D55,3))</f>
        <v/>
      </c>
      <c r="R16" s="108" t="str">
        <f t="shared" si="3"/>
        <v/>
      </c>
      <c r="S16" s="98"/>
      <c r="T16" s="82" t="str">
        <f t="shared" si="4"/>
        <v/>
      </c>
      <c r="U16" s="82" t="str">
        <f t="shared" si="5"/>
        <v/>
      </c>
      <c r="V16" s="83" t="e">
        <f t="shared" si="6"/>
        <v>#VALUE!</v>
      </c>
      <c r="W16" s="84" t="e">
        <f t="shared" si="7"/>
        <v>#VALUE!</v>
      </c>
    </row>
    <row r="17" spans="1:23" x14ac:dyDescent="0.3">
      <c r="A17" s="104"/>
      <c r="B17" s="104"/>
      <c r="C17" s="1"/>
      <c r="D17" s="2"/>
      <c r="E17" s="2"/>
      <c r="F17" s="2"/>
      <c r="G17" s="2"/>
      <c r="H17" s="2"/>
      <c r="I17" s="2"/>
      <c r="J17" s="2"/>
      <c r="K17" s="3"/>
      <c r="L17" s="3"/>
      <c r="M17" s="3"/>
      <c r="N17" s="127">
        <f t="shared" si="0"/>
        <v>0</v>
      </c>
      <c r="O17" s="127">
        <f t="shared" si="1"/>
        <v>0</v>
      </c>
      <c r="P17" s="127">
        <f t="shared" si="2"/>
        <v>0</v>
      </c>
      <c r="Q17" s="81" t="str">
        <f>IF(P17=0,"",VLOOKUP(P17,Skala!B5:'Skala'!D55,3))</f>
        <v/>
      </c>
      <c r="R17" s="108" t="str">
        <f t="shared" si="3"/>
        <v/>
      </c>
      <c r="S17" s="98"/>
      <c r="T17" s="82" t="str">
        <f t="shared" si="4"/>
        <v/>
      </c>
      <c r="U17" s="82" t="str">
        <f t="shared" si="5"/>
        <v/>
      </c>
      <c r="V17" s="83" t="e">
        <f t="shared" si="6"/>
        <v>#VALUE!</v>
      </c>
      <c r="W17" s="84" t="e">
        <f t="shared" si="7"/>
        <v>#VALUE!</v>
      </c>
    </row>
    <row r="18" spans="1:23" x14ac:dyDescent="0.3">
      <c r="A18" s="104"/>
      <c r="B18" s="104"/>
      <c r="C18" s="1"/>
      <c r="D18" s="2"/>
      <c r="E18" s="2"/>
      <c r="F18" s="2"/>
      <c r="G18" s="2"/>
      <c r="H18" s="2"/>
      <c r="I18" s="2"/>
      <c r="J18" s="2"/>
      <c r="K18" s="3"/>
      <c r="L18" s="3"/>
      <c r="M18" s="3"/>
      <c r="N18" s="127">
        <f t="shared" si="0"/>
        <v>0</v>
      </c>
      <c r="O18" s="127">
        <f t="shared" si="1"/>
        <v>0</v>
      </c>
      <c r="P18" s="127">
        <f t="shared" si="2"/>
        <v>0</v>
      </c>
      <c r="Q18" s="81" t="str">
        <f>IF(P18=0,"",VLOOKUP(P18,Skala!B5:'Skala'!D55,3))</f>
        <v/>
      </c>
      <c r="R18" s="108" t="str">
        <f t="shared" si="3"/>
        <v/>
      </c>
      <c r="S18" s="98"/>
      <c r="T18" s="82" t="str">
        <f t="shared" si="4"/>
        <v/>
      </c>
      <c r="U18" s="82" t="str">
        <f t="shared" si="5"/>
        <v/>
      </c>
      <c r="V18" s="83" t="e">
        <f t="shared" si="6"/>
        <v>#VALUE!</v>
      </c>
      <c r="W18" s="84" t="e">
        <f t="shared" si="7"/>
        <v>#VALUE!</v>
      </c>
    </row>
    <row r="19" spans="1:23" x14ac:dyDescent="0.3">
      <c r="A19" s="104"/>
      <c r="B19" s="104"/>
      <c r="C19" s="1"/>
      <c r="D19" s="2"/>
      <c r="E19" s="2"/>
      <c r="F19" s="2"/>
      <c r="G19" s="2"/>
      <c r="H19" s="2"/>
      <c r="I19" s="2"/>
      <c r="J19" s="2"/>
      <c r="K19" s="3"/>
      <c r="L19" s="3"/>
      <c r="M19" s="3"/>
      <c r="N19" s="127">
        <f t="shared" si="0"/>
        <v>0</v>
      </c>
      <c r="O19" s="127">
        <f t="shared" si="1"/>
        <v>0</v>
      </c>
      <c r="P19" s="127">
        <f t="shared" si="2"/>
        <v>0</v>
      </c>
      <c r="Q19" s="81" t="str">
        <f>IF(P19=0,"",VLOOKUP(P19,Skala!B5:'Skala'!D55,3))</f>
        <v/>
      </c>
      <c r="R19" s="108" t="str">
        <f t="shared" si="3"/>
        <v/>
      </c>
      <c r="S19" s="98"/>
      <c r="T19" s="82" t="str">
        <f t="shared" si="4"/>
        <v/>
      </c>
      <c r="U19" s="82" t="str">
        <f t="shared" si="5"/>
        <v/>
      </c>
      <c r="V19" s="83" t="e">
        <f t="shared" si="6"/>
        <v>#VALUE!</v>
      </c>
      <c r="W19" s="84" t="e">
        <f t="shared" si="7"/>
        <v>#VALUE!</v>
      </c>
    </row>
    <row r="20" spans="1:23" x14ac:dyDescent="0.3">
      <c r="A20" s="104"/>
      <c r="B20" s="104"/>
      <c r="C20" s="1"/>
      <c r="D20" s="2"/>
      <c r="E20" s="2"/>
      <c r="F20" s="2"/>
      <c r="G20" s="2"/>
      <c r="H20" s="2"/>
      <c r="I20" s="2"/>
      <c r="J20" s="2"/>
      <c r="K20" s="3"/>
      <c r="L20" s="3"/>
      <c r="M20" s="3"/>
      <c r="N20" s="127">
        <f t="shared" si="0"/>
        <v>0</v>
      </c>
      <c r="O20" s="127">
        <f t="shared" si="1"/>
        <v>0</v>
      </c>
      <c r="P20" s="127">
        <f t="shared" si="2"/>
        <v>0</v>
      </c>
      <c r="Q20" s="81" t="str">
        <f>IF(P20=0,"",VLOOKUP(P20,Skala!B5:'Skala'!D55,3))</f>
        <v/>
      </c>
      <c r="R20" s="108" t="str">
        <f t="shared" si="3"/>
        <v/>
      </c>
      <c r="S20" s="98"/>
      <c r="T20" s="82" t="str">
        <f t="shared" si="4"/>
        <v/>
      </c>
      <c r="U20" s="82" t="str">
        <f t="shared" si="5"/>
        <v/>
      </c>
      <c r="V20" s="83" t="e">
        <f t="shared" si="6"/>
        <v>#VALUE!</v>
      </c>
      <c r="W20" s="84" t="e">
        <f t="shared" si="7"/>
        <v>#VALUE!</v>
      </c>
    </row>
    <row r="21" spans="1:23" x14ac:dyDescent="0.3">
      <c r="A21" s="104"/>
      <c r="B21" s="104"/>
      <c r="C21" s="1"/>
      <c r="D21" s="2"/>
      <c r="E21" s="2"/>
      <c r="F21" s="2"/>
      <c r="G21" s="2"/>
      <c r="H21" s="2"/>
      <c r="I21" s="2"/>
      <c r="J21" s="2"/>
      <c r="K21" s="3"/>
      <c r="L21" s="3"/>
      <c r="M21" s="3"/>
      <c r="N21" s="127">
        <f t="shared" si="0"/>
        <v>0</v>
      </c>
      <c r="O21" s="127">
        <f t="shared" si="1"/>
        <v>0</v>
      </c>
      <c r="P21" s="127">
        <f t="shared" si="2"/>
        <v>0</v>
      </c>
      <c r="Q21" s="81" t="str">
        <f>IF(P21=0,"",VLOOKUP(P21,Skala!B5:'Skala'!D55,3))</f>
        <v/>
      </c>
      <c r="R21" s="108" t="str">
        <f t="shared" si="3"/>
        <v/>
      </c>
      <c r="S21" s="98"/>
      <c r="T21" s="82" t="str">
        <f t="shared" si="4"/>
        <v/>
      </c>
      <c r="U21" s="82" t="str">
        <f t="shared" si="5"/>
        <v/>
      </c>
      <c r="V21" s="83" t="e">
        <f t="shared" si="6"/>
        <v>#VALUE!</v>
      </c>
      <c r="W21" s="84" t="e">
        <f t="shared" si="7"/>
        <v>#VALUE!</v>
      </c>
    </row>
    <row r="22" spans="1:23" x14ac:dyDescent="0.3">
      <c r="A22" s="104"/>
      <c r="B22" s="104"/>
      <c r="C22" s="1"/>
      <c r="D22" s="2"/>
      <c r="E22" s="2"/>
      <c r="F22" s="2"/>
      <c r="G22" s="2"/>
      <c r="H22" s="2"/>
      <c r="I22" s="2"/>
      <c r="J22" s="2"/>
      <c r="K22" s="3"/>
      <c r="L22" s="3"/>
      <c r="M22" s="3"/>
      <c r="N22" s="127">
        <f t="shared" si="0"/>
        <v>0</v>
      </c>
      <c r="O22" s="127">
        <f t="shared" si="1"/>
        <v>0</v>
      </c>
      <c r="P22" s="127">
        <f t="shared" si="2"/>
        <v>0</v>
      </c>
      <c r="Q22" s="81" t="str">
        <f>IF(P22=0,"",VLOOKUP(P22,Skala!B5:'Skala'!D55,3))</f>
        <v/>
      </c>
      <c r="R22" s="108" t="str">
        <f t="shared" si="3"/>
        <v/>
      </c>
      <c r="S22" s="98"/>
      <c r="T22" s="82" t="str">
        <f t="shared" si="4"/>
        <v/>
      </c>
      <c r="U22" s="82" t="str">
        <f t="shared" si="5"/>
        <v/>
      </c>
      <c r="V22" s="83" t="e">
        <f t="shared" si="6"/>
        <v>#VALUE!</v>
      </c>
      <c r="W22" s="84" t="e">
        <f t="shared" si="7"/>
        <v>#VALUE!</v>
      </c>
    </row>
    <row r="23" spans="1:23" x14ac:dyDescent="0.3">
      <c r="A23" s="104"/>
      <c r="B23" s="104"/>
      <c r="C23" s="1"/>
      <c r="D23" s="2"/>
      <c r="E23" s="2"/>
      <c r="F23" s="2"/>
      <c r="G23" s="2"/>
      <c r="H23" s="2"/>
      <c r="I23" s="2"/>
      <c r="J23" s="2"/>
      <c r="K23" s="3"/>
      <c r="L23" s="3"/>
      <c r="M23" s="3"/>
      <c r="N23" s="127">
        <f t="shared" si="0"/>
        <v>0</v>
      </c>
      <c r="O23" s="127">
        <f t="shared" si="1"/>
        <v>0</v>
      </c>
      <c r="P23" s="127">
        <f t="shared" si="2"/>
        <v>0</v>
      </c>
      <c r="Q23" s="81" t="str">
        <f>IF(P23=0,"",VLOOKUP(P23,Skala!B5:'Skala'!D55,3))</f>
        <v/>
      </c>
      <c r="R23" s="108" t="str">
        <f t="shared" si="3"/>
        <v/>
      </c>
      <c r="S23" s="98"/>
      <c r="T23" s="82" t="str">
        <f t="shared" si="4"/>
        <v/>
      </c>
      <c r="U23" s="82" t="str">
        <f t="shared" si="5"/>
        <v/>
      </c>
      <c r="V23" s="83" t="e">
        <f t="shared" si="6"/>
        <v>#VALUE!</v>
      </c>
      <c r="W23" s="84" t="e">
        <f t="shared" si="7"/>
        <v>#VALUE!</v>
      </c>
    </row>
    <row r="24" spans="1:23" x14ac:dyDescent="0.3">
      <c r="A24" s="104"/>
      <c r="B24" s="104"/>
      <c r="C24" s="1"/>
      <c r="D24" s="2"/>
      <c r="E24" s="2"/>
      <c r="F24" s="2"/>
      <c r="G24" s="2"/>
      <c r="H24" s="2"/>
      <c r="I24" s="2"/>
      <c r="J24" s="2"/>
      <c r="K24" s="3"/>
      <c r="L24" s="3"/>
      <c r="M24" s="3"/>
      <c r="N24" s="127">
        <f t="shared" si="0"/>
        <v>0</v>
      </c>
      <c r="O24" s="127">
        <f t="shared" si="1"/>
        <v>0</v>
      </c>
      <c r="P24" s="127">
        <f t="shared" si="2"/>
        <v>0</v>
      </c>
      <c r="Q24" s="81" t="str">
        <f>IF(P24=0,"",VLOOKUP(P24,Skala!B5:'Skala'!D55,3))</f>
        <v/>
      </c>
      <c r="R24" s="108" t="str">
        <f t="shared" si="3"/>
        <v/>
      </c>
      <c r="S24" s="98"/>
      <c r="T24" s="82" t="str">
        <f t="shared" si="4"/>
        <v/>
      </c>
      <c r="U24" s="82" t="str">
        <f t="shared" si="5"/>
        <v/>
      </c>
      <c r="V24" s="83" t="e">
        <f t="shared" si="6"/>
        <v>#VALUE!</v>
      </c>
      <c r="W24" s="84" t="e">
        <f t="shared" si="7"/>
        <v>#VALUE!</v>
      </c>
    </row>
    <row r="25" spans="1:23" x14ac:dyDescent="0.3">
      <c r="A25" s="104"/>
      <c r="B25" s="104"/>
      <c r="C25" s="1"/>
      <c r="D25" s="2"/>
      <c r="E25" s="2"/>
      <c r="F25" s="2"/>
      <c r="G25" s="2"/>
      <c r="H25" s="2"/>
      <c r="I25" s="2"/>
      <c r="J25" s="2"/>
      <c r="K25" s="3"/>
      <c r="L25" s="3"/>
      <c r="M25" s="3"/>
      <c r="N25" s="127">
        <f t="shared" si="0"/>
        <v>0</v>
      </c>
      <c r="O25" s="127">
        <f t="shared" si="1"/>
        <v>0</v>
      </c>
      <c r="P25" s="127">
        <f t="shared" si="2"/>
        <v>0</v>
      </c>
      <c r="Q25" s="81" t="str">
        <f>IF(P25=0,"",VLOOKUP(P25,Skala!B5:'Skala'!D55,3))</f>
        <v/>
      </c>
      <c r="R25" s="108" t="str">
        <f t="shared" si="3"/>
        <v/>
      </c>
      <c r="S25" s="98"/>
      <c r="T25" s="82" t="str">
        <f t="shared" si="4"/>
        <v/>
      </c>
      <c r="U25" s="82" t="str">
        <f t="shared" si="5"/>
        <v/>
      </c>
      <c r="V25" s="83" t="e">
        <f t="shared" si="6"/>
        <v>#VALUE!</v>
      </c>
      <c r="W25" s="84" t="e">
        <f t="shared" si="7"/>
        <v>#VALUE!</v>
      </c>
    </row>
    <row r="26" spans="1:23" x14ac:dyDescent="0.3">
      <c r="A26" s="104"/>
      <c r="B26" s="104"/>
      <c r="C26" s="1"/>
      <c r="D26" s="2"/>
      <c r="E26" s="2"/>
      <c r="F26" s="2"/>
      <c r="G26" s="2"/>
      <c r="H26" s="2"/>
      <c r="I26" s="2"/>
      <c r="J26" s="2"/>
      <c r="K26" s="3"/>
      <c r="L26" s="3"/>
      <c r="M26" s="3"/>
      <c r="N26" s="127">
        <f t="shared" si="0"/>
        <v>0</v>
      </c>
      <c r="O26" s="127">
        <f t="shared" si="1"/>
        <v>0</v>
      </c>
      <c r="P26" s="127">
        <f t="shared" si="2"/>
        <v>0</v>
      </c>
      <c r="Q26" s="81" t="str">
        <f>IF(P26=0,"",VLOOKUP(P26,Skala!B5:'Skala'!D55,3))</f>
        <v/>
      </c>
      <c r="R26" s="108" t="str">
        <f t="shared" si="3"/>
        <v/>
      </c>
      <c r="S26" s="98"/>
      <c r="T26" s="82" t="str">
        <f t="shared" si="4"/>
        <v/>
      </c>
      <c r="U26" s="82" t="str">
        <f t="shared" si="5"/>
        <v/>
      </c>
      <c r="V26" s="83" t="e">
        <f t="shared" si="6"/>
        <v>#VALUE!</v>
      </c>
      <c r="W26" s="84" t="e">
        <f t="shared" si="7"/>
        <v>#VALUE!</v>
      </c>
    </row>
    <row r="27" spans="1:23" x14ac:dyDescent="0.3">
      <c r="A27" s="104"/>
      <c r="B27" s="104"/>
      <c r="C27" s="1"/>
      <c r="D27" s="2"/>
      <c r="E27" s="2"/>
      <c r="F27" s="2"/>
      <c r="G27" s="2"/>
      <c r="H27" s="2"/>
      <c r="I27" s="2"/>
      <c r="J27" s="2"/>
      <c r="K27" s="3"/>
      <c r="L27" s="3"/>
      <c r="M27" s="3"/>
      <c r="N27" s="127">
        <f t="shared" si="0"/>
        <v>0</v>
      </c>
      <c r="O27" s="127">
        <f t="shared" si="1"/>
        <v>0</v>
      </c>
      <c r="P27" s="127">
        <f t="shared" si="2"/>
        <v>0</v>
      </c>
      <c r="Q27" s="81" t="str">
        <f>IF(P27=0,"",VLOOKUP(P27,Skala!B5:'Skala'!D55,3))</f>
        <v/>
      </c>
      <c r="R27" s="108" t="str">
        <f t="shared" si="3"/>
        <v/>
      </c>
      <c r="S27" s="98"/>
      <c r="T27" s="82" t="str">
        <f t="shared" si="4"/>
        <v/>
      </c>
      <c r="U27" s="82" t="str">
        <f t="shared" si="5"/>
        <v/>
      </c>
      <c r="V27" s="83" t="e">
        <f t="shared" si="6"/>
        <v>#VALUE!</v>
      </c>
      <c r="W27" s="84" t="e">
        <f t="shared" si="7"/>
        <v>#VALUE!</v>
      </c>
    </row>
    <row r="28" spans="1:23" x14ac:dyDescent="0.3">
      <c r="A28" s="104"/>
      <c r="B28" s="104"/>
      <c r="C28" s="1"/>
      <c r="D28" s="2"/>
      <c r="E28" s="2"/>
      <c r="F28" s="2"/>
      <c r="G28" s="2"/>
      <c r="H28" s="2"/>
      <c r="I28" s="2"/>
      <c r="J28" s="2"/>
      <c r="K28" s="3"/>
      <c r="L28" s="3"/>
      <c r="M28" s="3"/>
      <c r="N28" s="127">
        <f t="shared" si="0"/>
        <v>0</v>
      </c>
      <c r="O28" s="127">
        <f t="shared" si="1"/>
        <v>0</v>
      </c>
      <c r="P28" s="127">
        <f t="shared" si="2"/>
        <v>0</v>
      </c>
      <c r="Q28" s="81" t="str">
        <f>IF(P28=0,"",VLOOKUP(P28,Skala!B5:'Skala'!D55,3))</f>
        <v/>
      </c>
      <c r="R28" s="108" t="str">
        <f t="shared" si="3"/>
        <v/>
      </c>
      <c r="S28" s="98"/>
      <c r="T28" s="82" t="str">
        <f t="shared" si="4"/>
        <v/>
      </c>
      <c r="U28" s="82" t="str">
        <f t="shared" si="5"/>
        <v/>
      </c>
      <c r="V28" s="83" t="e">
        <f t="shared" si="6"/>
        <v>#VALUE!</v>
      </c>
      <c r="W28" s="84" t="e">
        <f t="shared" si="7"/>
        <v>#VALUE!</v>
      </c>
    </row>
    <row r="29" spans="1:23" x14ac:dyDescent="0.3">
      <c r="A29" s="104"/>
      <c r="B29" s="104"/>
      <c r="C29" s="1"/>
      <c r="D29" s="2"/>
      <c r="E29" s="2"/>
      <c r="F29" s="2"/>
      <c r="G29" s="2"/>
      <c r="H29" s="2"/>
      <c r="I29" s="2"/>
      <c r="J29" s="2"/>
      <c r="K29" s="3"/>
      <c r="L29" s="3"/>
      <c r="M29" s="3"/>
      <c r="N29" s="127">
        <f t="shared" si="0"/>
        <v>0</v>
      </c>
      <c r="O29" s="127">
        <f t="shared" si="1"/>
        <v>0</v>
      </c>
      <c r="P29" s="127">
        <f t="shared" si="2"/>
        <v>0</v>
      </c>
      <c r="Q29" s="81" t="str">
        <f>IF(P29=0,"",VLOOKUP(P29,Skala!B5:'Skala'!D55,3))</f>
        <v/>
      </c>
      <c r="R29" s="108" t="str">
        <f t="shared" si="3"/>
        <v/>
      </c>
      <c r="S29" s="98"/>
      <c r="T29" s="82" t="str">
        <f t="shared" si="4"/>
        <v/>
      </c>
      <c r="U29" s="82" t="str">
        <f t="shared" si="5"/>
        <v/>
      </c>
      <c r="V29" s="83" t="e">
        <f t="shared" si="6"/>
        <v>#VALUE!</v>
      </c>
      <c r="W29" s="84" t="e">
        <f t="shared" si="7"/>
        <v>#VALUE!</v>
      </c>
    </row>
    <row r="30" spans="1:23" x14ac:dyDescent="0.3">
      <c r="A30" s="104"/>
      <c r="B30" s="104"/>
      <c r="C30" s="1"/>
      <c r="D30" s="2"/>
      <c r="E30" s="2"/>
      <c r="F30" s="2"/>
      <c r="G30" s="2"/>
      <c r="H30" s="2"/>
      <c r="I30" s="2"/>
      <c r="J30" s="2"/>
      <c r="K30" s="3"/>
      <c r="L30" s="3"/>
      <c r="M30" s="3"/>
      <c r="N30" s="127">
        <f t="shared" si="0"/>
        <v>0</v>
      </c>
      <c r="O30" s="127">
        <f t="shared" si="1"/>
        <v>0</v>
      </c>
      <c r="P30" s="127">
        <f t="shared" si="2"/>
        <v>0</v>
      </c>
      <c r="Q30" s="81" t="str">
        <f>IF(P30=0,"",VLOOKUP(P30,Skala!B5:'Skala'!D55,3))</f>
        <v/>
      </c>
      <c r="R30" s="108" t="str">
        <f t="shared" si="3"/>
        <v/>
      </c>
      <c r="S30" s="98"/>
      <c r="T30" s="82" t="str">
        <f t="shared" si="4"/>
        <v/>
      </c>
      <c r="U30" s="82" t="str">
        <f t="shared" si="5"/>
        <v/>
      </c>
      <c r="V30" s="83" t="e">
        <f t="shared" si="6"/>
        <v>#VALUE!</v>
      </c>
      <c r="W30" s="84" t="e">
        <f t="shared" si="7"/>
        <v>#VALUE!</v>
      </c>
    </row>
    <row r="31" spans="1:23" x14ac:dyDescent="0.3">
      <c r="A31" s="104"/>
      <c r="B31" s="104"/>
      <c r="C31" s="1"/>
      <c r="D31" s="2"/>
      <c r="E31" s="2"/>
      <c r="F31" s="2"/>
      <c r="G31" s="2"/>
      <c r="H31" s="2"/>
      <c r="I31" s="2"/>
      <c r="J31" s="2"/>
      <c r="K31" s="3"/>
      <c r="L31" s="3"/>
      <c r="M31" s="3"/>
      <c r="N31" s="127">
        <f t="shared" si="0"/>
        <v>0</v>
      </c>
      <c r="O31" s="127">
        <f t="shared" si="1"/>
        <v>0</v>
      </c>
      <c r="P31" s="127">
        <f t="shared" si="2"/>
        <v>0</v>
      </c>
      <c r="Q31" s="81" t="str">
        <f>IF(P31=0,"",VLOOKUP(P31,Skala!B5:'Skala'!D55,3))</f>
        <v/>
      </c>
      <c r="R31" s="108" t="str">
        <f t="shared" si="3"/>
        <v/>
      </c>
      <c r="S31" s="98"/>
      <c r="T31" s="82" t="str">
        <f t="shared" si="4"/>
        <v/>
      </c>
      <c r="U31" s="82" t="str">
        <f t="shared" si="5"/>
        <v/>
      </c>
      <c r="V31" s="83" t="e">
        <f t="shared" si="6"/>
        <v>#VALUE!</v>
      </c>
      <c r="W31" s="84" t="e">
        <f t="shared" si="7"/>
        <v>#VALUE!</v>
      </c>
    </row>
    <row r="32" spans="1:23" x14ac:dyDescent="0.3">
      <c r="A32" s="104"/>
      <c r="B32" s="104"/>
      <c r="C32" s="1"/>
      <c r="D32" s="2"/>
      <c r="E32" s="2"/>
      <c r="F32" s="2"/>
      <c r="G32" s="2"/>
      <c r="H32" s="2"/>
      <c r="I32" s="2"/>
      <c r="J32" s="2"/>
      <c r="K32" s="3"/>
      <c r="L32" s="3"/>
      <c r="M32" s="3"/>
      <c r="N32" s="127">
        <f t="shared" si="0"/>
        <v>0</v>
      </c>
      <c r="O32" s="127">
        <f t="shared" si="1"/>
        <v>0</v>
      </c>
      <c r="P32" s="127">
        <f t="shared" si="2"/>
        <v>0</v>
      </c>
      <c r="Q32" s="81" t="str">
        <f>IF(P32=0,"",VLOOKUP(P32,Skala!B6:'Skala'!D56,3))</f>
        <v/>
      </c>
      <c r="R32" s="108" t="str">
        <f t="shared" si="3"/>
        <v/>
      </c>
      <c r="S32" s="98"/>
      <c r="T32" s="82" t="str">
        <f t="shared" si="4"/>
        <v/>
      </c>
      <c r="U32" s="82" t="str">
        <f t="shared" si="5"/>
        <v/>
      </c>
      <c r="V32" s="83" t="e">
        <f t="shared" si="6"/>
        <v>#VALUE!</v>
      </c>
      <c r="W32" s="84" t="e">
        <f t="shared" si="7"/>
        <v>#VALUE!</v>
      </c>
    </row>
    <row r="33" spans="1:23" x14ac:dyDescent="0.3">
      <c r="A33" s="101"/>
      <c r="B33" s="101"/>
      <c r="C33" s="1"/>
      <c r="D33" s="2"/>
      <c r="E33" s="2"/>
      <c r="F33" s="2"/>
      <c r="G33" s="2"/>
      <c r="H33" s="2"/>
      <c r="I33" s="2"/>
      <c r="J33" s="2"/>
      <c r="K33" s="3"/>
      <c r="L33" s="3"/>
      <c r="M33" s="3"/>
      <c r="N33" s="127">
        <f t="shared" si="0"/>
        <v>0</v>
      </c>
      <c r="O33" s="127">
        <f t="shared" si="1"/>
        <v>0</v>
      </c>
      <c r="P33" s="127">
        <f t="shared" si="2"/>
        <v>0</v>
      </c>
      <c r="Q33" s="81"/>
      <c r="R33" s="108"/>
      <c r="S33" s="98"/>
      <c r="T33" s="82"/>
      <c r="U33" s="82"/>
      <c r="V33" s="83"/>
      <c r="W33" s="84"/>
    </row>
    <row r="34" spans="1:23" x14ac:dyDescent="0.3">
      <c r="A34" s="101"/>
      <c r="B34" s="101"/>
      <c r="C34" s="1"/>
      <c r="D34" s="2"/>
      <c r="E34" s="2"/>
      <c r="F34" s="2"/>
      <c r="G34" s="2"/>
      <c r="H34" s="2"/>
      <c r="I34" s="2"/>
      <c r="J34" s="2"/>
      <c r="K34" s="3"/>
      <c r="L34" s="3"/>
      <c r="M34" s="3"/>
      <c r="N34" s="127">
        <f t="shared" si="0"/>
        <v>0</v>
      </c>
      <c r="O34" s="127">
        <f t="shared" si="1"/>
        <v>0</v>
      </c>
      <c r="P34" s="127">
        <f t="shared" si="2"/>
        <v>0</v>
      </c>
      <c r="Q34" s="81"/>
      <c r="R34" s="108"/>
      <c r="S34" s="98"/>
      <c r="T34" s="82"/>
      <c r="U34" s="82"/>
      <c r="V34" s="83"/>
      <c r="W34" s="84"/>
    </row>
    <row r="35" spans="1:23" x14ac:dyDescent="0.3">
      <c r="A35" s="101"/>
      <c r="B35" s="101"/>
      <c r="C35" s="1"/>
      <c r="D35" s="2"/>
      <c r="E35" s="2"/>
      <c r="F35" s="2"/>
      <c r="G35" s="2"/>
      <c r="H35" s="2"/>
      <c r="I35" s="2"/>
      <c r="J35" s="2"/>
      <c r="K35" s="3"/>
      <c r="L35" s="3"/>
      <c r="M35" s="3"/>
      <c r="N35" s="127">
        <f t="shared" si="0"/>
        <v>0</v>
      </c>
      <c r="O35" s="127">
        <f>SUM(K35,L35,M35)</f>
        <v>0</v>
      </c>
      <c r="P35" s="127">
        <f t="shared" si="2"/>
        <v>0</v>
      </c>
      <c r="Q35" s="81"/>
      <c r="R35" s="108"/>
      <c r="S35" s="98"/>
      <c r="T35" s="82"/>
      <c r="U35" s="82"/>
      <c r="V35" s="83"/>
      <c r="W35" s="84"/>
    </row>
    <row r="36" spans="1:23" s="107" customFormat="1" x14ac:dyDescent="0.3">
      <c r="A36" s="85"/>
      <c r="B36" s="86" t="s">
        <v>8</v>
      </c>
      <c r="C36" s="105" t="e">
        <f t="shared" ref="C36:R36" si="8">AVERAGE(C5:C35)</f>
        <v>#DIV/0!</v>
      </c>
      <c r="D36" s="105" t="e">
        <f t="shared" si="8"/>
        <v>#DIV/0!</v>
      </c>
      <c r="E36" s="105" t="e">
        <f t="shared" si="8"/>
        <v>#DIV/0!</v>
      </c>
      <c r="F36" s="105" t="e">
        <f t="shared" si="8"/>
        <v>#DIV/0!</v>
      </c>
      <c r="G36" s="105" t="e">
        <f t="shared" si="8"/>
        <v>#DIV/0!</v>
      </c>
      <c r="H36" s="105" t="e">
        <f t="shared" si="8"/>
        <v>#DIV/0!</v>
      </c>
      <c r="I36" s="105" t="e">
        <f t="shared" si="8"/>
        <v>#DIV/0!</v>
      </c>
      <c r="J36" s="105" t="e">
        <f t="shared" si="8"/>
        <v>#DIV/0!</v>
      </c>
      <c r="K36" s="105" t="e">
        <f t="shared" si="8"/>
        <v>#DIV/0!</v>
      </c>
      <c r="L36" s="105" t="e">
        <f t="shared" si="8"/>
        <v>#DIV/0!</v>
      </c>
      <c r="M36" s="105" t="e">
        <f t="shared" si="8"/>
        <v>#DIV/0!</v>
      </c>
      <c r="N36" s="106">
        <f t="shared" si="8"/>
        <v>0</v>
      </c>
      <c r="O36" s="106">
        <f t="shared" si="8"/>
        <v>0</v>
      </c>
      <c r="P36" s="106">
        <f t="shared" si="8"/>
        <v>0</v>
      </c>
      <c r="Q36" s="87" t="e">
        <f t="shared" si="8"/>
        <v>#DIV/0!</v>
      </c>
      <c r="R36" s="87" t="e">
        <f t="shared" si="8"/>
        <v>#DIV/0!</v>
      </c>
      <c r="S36" s="87" t="e">
        <f>AVERAGE(S5:S35)</f>
        <v>#DIV/0!</v>
      </c>
      <c r="T36" s="87" t="e">
        <f>AVERAGE(T5:T35)</f>
        <v>#DIV/0!</v>
      </c>
      <c r="U36" s="87" t="e">
        <f>AVERAGE(U5:U35)</f>
        <v>#DIV/0!</v>
      </c>
      <c r="V36" s="88"/>
      <c r="W36" s="67"/>
    </row>
    <row r="37" spans="1:23" x14ac:dyDescent="0.3">
      <c r="A37" s="89"/>
      <c r="B37" s="86" t="s">
        <v>9</v>
      </c>
      <c r="C37" s="90" t="e">
        <f t="shared" ref="C37:P37" si="9">C36/C3*100</f>
        <v>#DIV/0!</v>
      </c>
      <c r="D37" s="91" t="e">
        <f t="shared" si="9"/>
        <v>#DIV/0!</v>
      </c>
      <c r="E37" s="91" t="e">
        <f t="shared" si="9"/>
        <v>#DIV/0!</v>
      </c>
      <c r="F37" s="91" t="e">
        <f t="shared" si="9"/>
        <v>#DIV/0!</v>
      </c>
      <c r="G37" s="91" t="e">
        <f t="shared" si="9"/>
        <v>#DIV/0!</v>
      </c>
      <c r="H37" s="91" t="e">
        <f t="shared" si="9"/>
        <v>#DIV/0!</v>
      </c>
      <c r="I37" s="91" t="e">
        <f t="shared" si="9"/>
        <v>#DIV/0!</v>
      </c>
      <c r="J37" s="91" t="e">
        <f t="shared" si="9"/>
        <v>#DIV/0!</v>
      </c>
      <c r="K37" s="91" t="e">
        <f t="shared" si="9"/>
        <v>#DIV/0!</v>
      </c>
      <c r="L37" s="91" t="e">
        <f t="shared" si="9"/>
        <v>#DIV/0!</v>
      </c>
      <c r="M37" s="91" t="e">
        <f t="shared" si="9"/>
        <v>#DIV/0!</v>
      </c>
      <c r="N37" s="91" t="e">
        <f t="shared" si="9"/>
        <v>#DIV/0!</v>
      </c>
      <c r="O37" s="91">
        <f t="shared" si="9"/>
        <v>0</v>
      </c>
      <c r="P37" s="91">
        <f t="shared" si="9"/>
        <v>0</v>
      </c>
      <c r="Q37" s="92" t="s">
        <v>56</v>
      </c>
      <c r="R37" s="92"/>
      <c r="S37" s="93"/>
      <c r="T37" s="109" t="s">
        <v>57</v>
      </c>
      <c r="V37" s="92"/>
      <c r="W37" s="94"/>
    </row>
  </sheetData>
  <sheetProtection algorithmName="SHA-512" hashValue="RhHudckOXfQPDii59F3LmDo8zkDj62UnULvW7YKxgyyZ6/ZF3GCa3ZGx0jHIpMwo/6sG+TFXl7HKBr2t3ynbag==" saltValue="4mpOnvhxrIM3rWgtIa24qQ==" spinCount="100000" sheet="1" selectLockedCells="1"/>
  <mergeCells count="1">
    <mergeCell ref="A1:B1"/>
  </mergeCells>
  <phoneticPr fontId="0" type="noConversion"/>
  <hyperlinks>
    <hyperlink ref="T37" r:id="rId1" xr:uid="{E5FAD692-444D-45DA-A64D-29900109ED27}"/>
  </hyperlinks>
  <pageMargins left="0.31496062992125984" right="0.31496062992125984" top="0.19685039370078741" bottom="0.19685039370078741" header="0.31496062992125984" footer="0.31496062992125984"/>
  <pageSetup paperSize="9" scale="95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7"/>
  <sheetViews>
    <sheetView topLeftCell="A7" zoomScale="90" zoomScaleNormal="90" workbookViewId="0">
      <selection activeCell="J14" sqref="J14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0" t="s">
        <v>52</v>
      </c>
      <c r="B1" s="120"/>
      <c r="C1" s="120"/>
      <c r="D1" s="120"/>
      <c r="E1" s="120"/>
      <c r="F1" s="120"/>
      <c r="G1" s="14"/>
    </row>
    <row r="2" spans="1:7" ht="39.9" customHeight="1" x14ac:dyDescent="0.3">
      <c r="A2" s="124" t="str">
        <f>'(1)'!$A$2</f>
        <v>Abschlussprüfung Mathematik 2020</v>
      </c>
      <c r="B2" s="124"/>
      <c r="C2" s="124"/>
      <c r="D2" s="124"/>
      <c r="E2" s="124"/>
      <c r="F2" s="124"/>
      <c r="G2" s="14"/>
    </row>
    <row r="3" spans="1:7" ht="20.100000000000001" customHeight="1" x14ac:dyDescent="0.3"/>
    <row r="4" spans="1:7" ht="20.100000000000001" customHeight="1" x14ac:dyDescent="0.35">
      <c r="C4" s="18" t="s">
        <v>27</v>
      </c>
      <c r="D4" s="102" t="str">
        <f>Übersicht!A12&amp;", "&amp;Übersicht!B12</f>
        <v xml:space="preserve">, </v>
      </c>
      <c r="E4" s="46" t="str">
        <f>Übersicht!$A$1</f>
        <v>Klasse 10</v>
      </c>
    </row>
    <row r="5" spans="1:7" ht="12" customHeight="1" thickBot="1" x14ac:dyDescent="0.35"/>
    <row r="6" spans="1:7" ht="17.399999999999999" x14ac:dyDescent="0.3">
      <c r="C6" s="118"/>
      <c r="D6" s="4" t="s">
        <v>10</v>
      </c>
      <c r="E6" s="6" t="s">
        <v>10</v>
      </c>
    </row>
    <row r="7" spans="1:7" ht="30" customHeight="1" thickBot="1" x14ac:dyDescent="0.35">
      <c r="C7" s="119"/>
      <c r="D7" s="5" t="s">
        <v>11</v>
      </c>
      <c r="E7" s="7" t="s">
        <v>12</v>
      </c>
    </row>
    <row r="8" spans="1:7" ht="20.100000000000001" customHeight="1" thickBot="1" x14ac:dyDescent="0.35">
      <c r="C8" s="8" t="s">
        <v>0</v>
      </c>
      <c r="D8" s="13"/>
      <c r="E8" s="20"/>
    </row>
    <row r="9" spans="1:7" ht="21.9" customHeight="1" thickBot="1" x14ac:dyDescent="0.35">
      <c r="C9" s="11" t="s">
        <v>13</v>
      </c>
      <c r="D9" s="13">
        <f>Übersicht!$C$12</f>
        <v>0</v>
      </c>
      <c r="E9" s="20"/>
    </row>
    <row r="10" spans="1:7" ht="21.9" customHeight="1" thickBot="1" x14ac:dyDescent="0.35">
      <c r="C10" s="11" t="s">
        <v>14</v>
      </c>
      <c r="D10" s="13">
        <f>Übersicht!$D$12</f>
        <v>0</v>
      </c>
      <c r="E10" s="20"/>
    </row>
    <row r="11" spans="1:7" ht="21.9" customHeight="1" thickBot="1" x14ac:dyDescent="0.35">
      <c r="C11" s="11" t="s">
        <v>15</v>
      </c>
      <c r="D11" s="13">
        <f>Übersicht!$E$12</f>
        <v>0</v>
      </c>
      <c r="E11" s="20"/>
    </row>
    <row r="12" spans="1:7" ht="21.9" customHeight="1" thickBot="1" x14ac:dyDescent="0.35">
      <c r="C12" s="11" t="s">
        <v>16</v>
      </c>
      <c r="D12" s="13">
        <f>Übersicht!$F$12</f>
        <v>0</v>
      </c>
      <c r="E12" s="20"/>
    </row>
    <row r="13" spans="1:7" ht="21.9" customHeight="1" thickBot="1" x14ac:dyDescent="0.35">
      <c r="C13" s="11" t="s">
        <v>17</v>
      </c>
      <c r="D13" s="13">
        <f>Übersicht!$G$12</f>
        <v>0</v>
      </c>
      <c r="E13" s="20"/>
    </row>
    <row r="14" spans="1:7" ht="21.9" customHeight="1" thickBot="1" x14ac:dyDescent="0.35">
      <c r="C14" s="11" t="s">
        <v>18</v>
      </c>
      <c r="D14" s="13">
        <f>Übersicht!$H$12</f>
        <v>0</v>
      </c>
      <c r="E14" s="20"/>
    </row>
    <row r="15" spans="1:7" ht="21.9" customHeight="1" thickBot="1" x14ac:dyDescent="0.35">
      <c r="C15" s="11" t="s">
        <v>19</v>
      </c>
      <c r="D15" s="13">
        <f>Übersicht!$I$12</f>
        <v>0</v>
      </c>
      <c r="E15" s="20"/>
    </row>
    <row r="16" spans="1:7" ht="21.9" customHeight="1" thickBot="1" x14ac:dyDescent="0.35">
      <c r="C16" s="11" t="s">
        <v>20</v>
      </c>
      <c r="D16" s="13">
        <f>Übersicht!$J$12</f>
        <v>0</v>
      </c>
      <c r="E16" s="20"/>
    </row>
    <row r="17" spans="3:5" ht="32.1" customHeight="1" x14ac:dyDescent="0.3">
      <c r="C17" s="12" t="s">
        <v>21</v>
      </c>
      <c r="D17" s="116">
        <f>SUM(D9:D16)</f>
        <v>0</v>
      </c>
      <c r="E17" s="122"/>
    </row>
    <row r="18" spans="3:5" ht="16.2" thickBot="1" x14ac:dyDescent="0.35">
      <c r="C18" s="8">
        <v>30</v>
      </c>
      <c r="D18" s="117"/>
      <c r="E18" s="123"/>
    </row>
    <row r="19" spans="3:5" ht="8.1" customHeight="1" thickBot="1" x14ac:dyDescent="0.35">
      <c r="C19" s="15"/>
      <c r="D19" s="43"/>
      <c r="E19" s="16"/>
    </row>
    <row r="20" spans="3:5" ht="20.100000000000001" customHeight="1" thickBot="1" x14ac:dyDescent="0.35">
      <c r="C20" s="8" t="s">
        <v>1</v>
      </c>
      <c r="D20" s="13"/>
      <c r="E20" s="20"/>
    </row>
    <row r="21" spans="3:5" ht="21.9" customHeight="1" thickBot="1" x14ac:dyDescent="0.35">
      <c r="C21" s="11" t="str">
        <f>Übersicht!$K$2</f>
        <v>W</v>
      </c>
      <c r="D21" s="13">
        <f>Übersicht!$K$12</f>
        <v>0</v>
      </c>
      <c r="E21" s="20"/>
    </row>
    <row r="22" spans="3:5" ht="21.9" customHeight="1" thickBot="1" x14ac:dyDescent="0.35">
      <c r="C22" s="11" t="str">
        <f>Übersicht!$L$2</f>
        <v>W</v>
      </c>
      <c r="D22" s="13">
        <f>Übersicht!$L$12</f>
        <v>0</v>
      </c>
      <c r="E22" s="20"/>
    </row>
    <row r="23" spans="3:5" ht="21.9" customHeight="1" thickBot="1" x14ac:dyDescent="0.35">
      <c r="C23" s="11" t="str">
        <f>Übersicht!$M$2</f>
        <v>W</v>
      </c>
      <c r="D23" s="13">
        <f>Übersicht!$M$12</f>
        <v>0</v>
      </c>
      <c r="E23" s="20"/>
    </row>
    <row r="24" spans="3:5" ht="32.1" customHeight="1" x14ac:dyDescent="0.3">
      <c r="C24" s="12" t="s">
        <v>22</v>
      </c>
      <c r="D24" s="116">
        <f>SUM(D21:D23)</f>
        <v>0</v>
      </c>
      <c r="E24" s="118"/>
    </row>
    <row r="25" spans="3:5" ht="16.2" thickBot="1" x14ac:dyDescent="0.35">
      <c r="C25" s="8">
        <v>15.5</v>
      </c>
      <c r="D25" s="117"/>
      <c r="E25" s="119"/>
    </row>
    <row r="26" spans="3:5" ht="8.1" customHeight="1" thickBot="1" x14ac:dyDescent="0.35">
      <c r="C26" s="17"/>
      <c r="D26" s="44"/>
      <c r="E26" s="15"/>
    </row>
    <row r="27" spans="3:5" ht="15.6" x14ac:dyDescent="0.3">
      <c r="C27" s="12" t="s">
        <v>23</v>
      </c>
      <c r="D27" s="116">
        <f>SUM(D17,D24)</f>
        <v>0</v>
      </c>
      <c r="E27" s="118"/>
    </row>
    <row r="28" spans="3:5" ht="16.2" thickBot="1" x14ac:dyDescent="0.35">
      <c r="C28" s="8">
        <v>45.5</v>
      </c>
      <c r="D28" s="117"/>
      <c r="E28" s="119"/>
    </row>
    <row r="29" spans="3:5" ht="8.1" customHeight="1" thickBot="1" x14ac:dyDescent="0.35">
      <c r="C29" s="15"/>
      <c r="D29" s="44"/>
      <c r="E29" s="15"/>
    </row>
    <row r="30" spans="3:5" x14ac:dyDescent="0.3">
      <c r="C30" s="116" t="s">
        <v>24</v>
      </c>
      <c r="D30" s="116" t="str">
        <f>IF(D27=0,"",VLOOKUP(D27,Skala!B5:'Skala'!D55,3))</f>
        <v/>
      </c>
      <c r="E30" s="118"/>
    </row>
    <row r="31" spans="3:5" ht="15" thickBot="1" x14ac:dyDescent="0.35">
      <c r="C31" s="117"/>
      <c r="D31" s="117"/>
      <c r="E31" s="119"/>
    </row>
    <row r="32" spans="3:5" ht="23.1" customHeight="1" thickBot="1" x14ac:dyDescent="0.35">
      <c r="C32" s="13" t="s">
        <v>25</v>
      </c>
      <c r="D32" s="45">
        <f ca="1">TODAY()</f>
        <v>43976</v>
      </c>
      <c r="E32" s="19"/>
    </row>
    <row r="33" spans="3:5" ht="24.9" customHeight="1" thickBot="1" x14ac:dyDescent="0.35">
      <c r="C33" s="13" t="s">
        <v>26</v>
      </c>
      <c r="D33" s="11"/>
      <c r="E33" s="19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8" t="s">
        <v>36</v>
      </c>
      <c r="D36" s="47"/>
    </row>
    <row r="37" spans="3:5" ht="15" thickTop="1" x14ac:dyDescent="0.3"/>
  </sheetData>
  <sheetProtection algorithmName="SHA-512" hashValue="pbi/tcVU7cx/ZGmkIh34ShbdhQjirMUj6Z/ByvA/OlpYjZg5tdoFNtyknomm6eQ/2smvlD1aaIXwPeaI+/DgnQ==" saltValue="6Gb942T4o5sVuIE7L3ZREw==" spinCount="100000"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7"/>
  <sheetViews>
    <sheetView topLeftCell="A10" zoomScale="90" zoomScaleNormal="90" workbookViewId="0">
      <selection activeCell="J16" sqref="J16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0" t="s">
        <v>52</v>
      </c>
      <c r="B1" s="120"/>
      <c r="C1" s="120"/>
      <c r="D1" s="120"/>
      <c r="E1" s="120"/>
      <c r="F1" s="120"/>
      <c r="G1" s="14"/>
    </row>
    <row r="2" spans="1:7" ht="39.9" customHeight="1" x14ac:dyDescent="0.3">
      <c r="A2" s="124" t="str">
        <f>'(1)'!$A$2</f>
        <v>Abschlussprüfung Mathematik 2020</v>
      </c>
      <c r="B2" s="124"/>
      <c r="C2" s="124"/>
      <c r="D2" s="124"/>
      <c r="E2" s="124"/>
      <c r="F2" s="124"/>
      <c r="G2" s="14"/>
    </row>
    <row r="3" spans="1:7" ht="20.100000000000001" customHeight="1" x14ac:dyDescent="0.3"/>
    <row r="4" spans="1:7" ht="20.100000000000001" customHeight="1" x14ac:dyDescent="0.35">
      <c r="C4" s="18" t="s">
        <v>27</v>
      </c>
      <c r="D4" s="102" t="str">
        <f>Übersicht!A13&amp;", "&amp;Übersicht!B13</f>
        <v xml:space="preserve">, </v>
      </c>
      <c r="E4" s="46" t="str">
        <f>Übersicht!$A$1</f>
        <v>Klasse 10</v>
      </c>
    </row>
    <row r="5" spans="1:7" ht="12" customHeight="1" thickBot="1" x14ac:dyDescent="0.35"/>
    <row r="6" spans="1:7" ht="17.399999999999999" x14ac:dyDescent="0.3">
      <c r="C6" s="118"/>
      <c r="D6" s="4" t="s">
        <v>10</v>
      </c>
      <c r="E6" s="6" t="s">
        <v>10</v>
      </c>
    </row>
    <row r="7" spans="1:7" ht="30" customHeight="1" thickBot="1" x14ac:dyDescent="0.35">
      <c r="C7" s="119"/>
      <c r="D7" s="5" t="s">
        <v>11</v>
      </c>
      <c r="E7" s="7" t="s">
        <v>12</v>
      </c>
    </row>
    <row r="8" spans="1:7" ht="20.100000000000001" customHeight="1" thickBot="1" x14ac:dyDescent="0.35">
      <c r="C8" s="8" t="s">
        <v>0</v>
      </c>
      <c r="D8" s="13"/>
      <c r="E8" s="20"/>
    </row>
    <row r="9" spans="1:7" ht="21.9" customHeight="1" thickBot="1" x14ac:dyDescent="0.35">
      <c r="C9" s="11" t="s">
        <v>13</v>
      </c>
      <c r="D9" s="13">
        <f>Übersicht!$C$13</f>
        <v>0</v>
      </c>
      <c r="E9" s="20"/>
    </row>
    <row r="10" spans="1:7" ht="21.9" customHeight="1" thickBot="1" x14ac:dyDescent="0.35">
      <c r="C10" s="11" t="s">
        <v>14</v>
      </c>
      <c r="D10" s="13">
        <f>Übersicht!$D$13</f>
        <v>0</v>
      </c>
      <c r="E10" s="20"/>
    </row>
    <row r="11" spans="1:7" ht="21.9" customHeight="1" thickBot="1" x14ac:dyDescent="0.35">
      <c r="C11" s="11" t="s">
        <v>15</v>
      </c>
      <c r="D11" s="13">
        <f>Übersicht!$E$13</f>
        <v>0</v>
      </c>
      <c r="E11" s="20"/>
    </row>
    <row r="12" spans="1:7" ht="21.9" customHeight="1" thickBot="1" x14ac:dyDescent="0.35">
      <c r="C12" s="11" t="s">
        <v>16</v>
      </c>
      <c r="D12" s="13">
        <f>Übersicht!$F$13</f>
        <v>0</v>
      </c>
      <c r="E12" s="20"/>
    </row>
    <row r="13" spans="1:7" ht="21.9" customHeight="1" thickBot="1" x14ac:dyDescent="0.35">
      <c r="C13" s="11" t="s">
        <v>17</v>
      </c>
      <c r="D13" s="13">
        <f>Übersicht!$G$13</f>
        <v>0</v>
      </c>
      <c r="E13" s="20"/>
    </row>
    <row r="14" spans="1:7" ht="21.9" customHeight="1" thickBot="1" x14ac:dyDescent="0.35">
      <c r="C14" s="11" t="s">
        <v>18</v>
      </c>
      <c r="D14" s="13">
        <f>Übersicht!$H$13</f>
        <v>0</v>
      </c>
      <c r="E14" s="20"/>
    </row>
    <row r="15" spans="1:7" ht="21.9" customHeight="1" thickBot="1" x14ac:dyDescent="0.35">
      <c r="C15" s="11" t="s">
        <v>19</v>
      </c>
      <c r="D15" s="13">
        <f>Übersicht!$I$13</f>
        <v>0</v>
      </c>
      <c r="E15" s="20"/>
    </row>
    <row r="16" spans="1:7" ht="21.9" customHeight="1" thickBot="1" x14ac:dyDescent="0.35">
      <c r="C16" s="11" t="s">
        <v>20</v>
      </c>
      <c r="D16" s="13">
        <f>Übersicht!$J$13</f>
        <v>0</v>
      </c>
      <c r="E16" s="20"/>
    </row>
    <row r="17" spans="3:5" ht="32.1" customHeight="1" x14ac:dyDescent="0.3">
      <c r="C17" s="12" t="s">
        <v>21</v>
      </c>
      <c r="D17" s="116">
        <f>SUM(D9:D16)</f>
        <v>0</v>
      </c>
      <c r="E17" s="122"/>
    </row>
    <row r="18" spans="3:5" ht="16.2" thickBot="1" x14ac:dyDescent="0.35">
      <c r="C18" s="8">
        <v>30</v>
      </c>
      <c r="D18" s="117"/>
      <c r="E18" s="123"/>
    </row>
    <row r="19" spans="3:5" ht="8.1" customHeight="1" thickBot="1" x14ac:dyDescent="0.35">
      <c r="C19" s="15"/>
      <c r="D19" s="43"/>
      <c r="E19" s="16"/>
    </row>
    <row r="20" spans="3:5" ht="20.100000000000001" customHeight="1" thickBot="1" x14ac:dyDescent="0.35">
      <c r="C20" s="8" t="s">
        <v>1</v>
      </c>
      <c r="D20" s="13"/>
      <c r="E20" s="20"/>
    </row>
    <row r="21" spans="3:5" ht="21.9" customHeight="1" thickBot="1" x14ac:dyDescent="0.35">
      <c r="C21" s="11" t="str">
        <f>Übersicht!$K$2</f>
        <v>W</v>
      </c>
      <c r="D21" s="13">
        <f>Übersicht!$K$13</f>
        <v>0</v>
      </c>
      <c r="E21" s="20"/>
    </row>
    <row r="22" spans="3:5" ht="21.9" customHeight="1" thickBot="1" x14ac:dyDescent="0.35">
      <c r="C22" s="11" t="str">
        <f>Übersicht!$L$2</f>
        <v>W</v>
      </c>
      <c r="D22" s="13">
        <f>Übersicht!$L$13</f>
        <v>0</v>
      </c>
      <c r="E22" s="20"/>
    </row>
    <row r="23" spans="3:5" ht="21.9" customHeight="1" thickBot="1" x14ac:dyDescent="0.35">
      <c r="C23" s="11" t="str">
        <f>Übersicht!$M$2</f>
        <v>W</v>
      </c>
      <c r="D23" s="13">
        <f>Übersicht!$M$13</f>
        <v>0</v>
      </c>
      <c r="E23" s="20"/>
    </row>
    <row r="24" spans="3:5" ht="32.1" customHeight="1" x14ac:dyDescent="0.3">
      <c r="C24" s="12" t="s">
        <v>22</v>
      </c>
      <c r="D24" s="116">
        <f>SUM(D21:D23)</f>
        <v>0</v>
      </c>
      <c r="E24" s="118"/>
    </row>
    <row r="25" spans="3:5" ht="16.2" thickBot="1" x14ac:dyDescent="0.35">
      <c r="C25" s="8">
        <v>15.5</v>
      </c>
      <c r="D25" s="117"/>
      <c r="E25" s="119"/>
    </row>
    <row r="26" spans="3:5" ht="8.1" customHeight="1" thickBot="1" x14ac:dyDescent="0.35">
      <c r="C26" s="17"/>
      <c r="D26" s="44"/>
      <c r="E26" s="15"/>
    </row>
    <row r="27" spans="3:5" ht="15.6" x14ac:dyDescent="0.3">
      <c r="C27" s="12" t="s">
        <v>23</v>
      </c>
      <c r="D27" s="116">
        <f>SUM(D17,D24)</f>
        <v>0</v>
      </c>
      <c r="E27" s="118"/>
    </row>
    <row r="28" spans="3:5" ht="16.2" thickBot="1" x14ac:dyDescent="0.35">
      <c r="C28" s="8">
        <v>45.5</v>
      </c>
      <c r="D28" s="117"/>
      <c r="E28" s="119"/>
    </row>
    <row r="29" spans="3:5" ht="8.1" customHeight="1" thickBot="1" x14ac:dyDescent="0.35">
      <c r="C29" s="15"/>
      <c r="D29" s="44"/>
      <c r="E29" s="15"/>
    </row>
    <row r="30" spans="3:5" x14ac:dyDescent="0.3">
      <c r="C30" s="116" t="s">
        <v>24</v>
      </c>
      <c r="D30" s="116" t="str">
        <f>IF(D27=0,"",VLOOKUP(D27,Skala!B5:'Skala'!D55,3))</f>
        <v/>
      </c>
      <c r="E30" s="118"/>
    </row>
    <row r="31" spans="3:5" ht="15" thickBot="1" x14ac:dyDescent="0.35">
      <c r="C31" s="117"/>
      <c r="D31" s="117"/>
      <c r="E31" s="119"/>
    </row>
    <row r="32" spans="3:5" ht="23.1" customHeight="1" thickBot="1" x14ac:dyDescent="0.35">
      <c r="C32" s="13" t="s">
        <v>25</v>
      </c>
      <c r="D32" s="45">
        <f ca="1">TODAY()</f>
        <v>43976</v>
      </c>
      <c r="E32" s="19"/>
    </row>
    <row r="33" spans="3:5" ht="24.9" customHeight="1" thickBot="1" x14ac:dyDescent="0.35">
      <c r="C33" s="13" t="s">
        <v>26</v>
      </c>
      <c r="D33" s="11"/>
      <c r="E33" s="19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8" t="s">
        <v>36</v>
      </c>
      <c r="D36" s="47"/>
    </row>
    <row r="37" spans="3:5" ht="15" thickTop="1" x14ac:dyDescent="0.3"/>
  </sheetData>
  <sheetProtection algorithmName="SHA-512" hashValue="tLT1ONu8s+tFJ2CT0lNmlBlo8a0VEz/Tj0IzA2ahlZ7jPqQLTWenK/hnjeRFW7OiXqLmRVyLXovYp0lNIDvVMQ==" saltValue="aNYOWHZxM/4zSk3WWvBDsQ==" spinCount="100000"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7"/>
  <sheetViews>
    <sheetView topLeftCell="A10" zoomScale="90" zoomScaleNormal="90" workbookViewId="0">
      <selection activeCell="H25" sqref="H25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0" t="s">
        <v>52</v>
      </c>
      <c r="B1" s="120"/>
      <c r="C1" s="120"/>
      <c r="D1" s="120"/>
      <c r="E1" s="120"/>
      <c r="F1" s="120"/>
      <c r="G1" s="14"/>
    </row>
    <row r="2" spans="1:7" ht="39.9" customHeight="1" x14ac:dyDescent="0.3">
      <c r="A2" s="124" t="str">
        <f>'(1)'!$A$2</f>
        <v>Abschlussprüfung Mathematik 2020</v>
      </c>
      <c r="B2" s="124"/>
      <c r="C2" s="124"/>
      <c r="D2" s="124"/>
      <c r="E2" s="124"/>
      <c r="F2" s="124"/>
      <c r="G2" s="14"/>
    </row>
    <row r="3" spans="1:7" ht="20.100000000000001" customHeight="1" x14ac:dyDescent="0.3"/>
    <row r="4" spans="1:7" ht="20.100000000000001" customHeight="1" x14ac:dyDescent="0.35">
      <c r="C4" s="18" t="s">
        <v>27</v>
      </c>
      <c r="D4" s="102" t="str">
        <f>Übersicht!A14&amp;", "&amp;Übersicht!B14</f>
        <v xml:space="preserve">, </v>
      </c>
      <c r="E4" s="46" t="str">
        <f>Übersicht!$A$1</f>
        <v>Klasse 10</v>
      </c>
    </row>
    <row r="5" spans="1:7" ht="12" customHeight="1" thickBot="1" x14ac:dyDescent="0.35"/>
    <row r="6" spans="1:7" ht="17.399999999999999" x14ac:dyDescent="0.3">
      <c r="C6" s="118"/>
      <c r="D6" s="4" t="s">
        <v>10</v>
      </c>
      <c r="E6" s="6" t="s">
        <v>10</v>
      </c>
    </row>
    <row r="7" spans="1:7" ht="30" customHeight="1" thickBot="1" x14ac:dyDescent="0.35">
      <c r="C7" s="119"/>
      <c r="D7" s="5" t="s">
        <v>11</v>
      </c>
      <c r="E7" s="7" t="s">
        <v>12</v>
      </c>
    </row>
    <row r="8" spans="1:7" ht="20.100000000000001" customHeight="1" thickBot="1" x14ac:dyDescent="0.35">
      <c r="C8" s="8" t="s">
        <v>0</v>
      </c>
      <c r="D8" s="13"/>
      <c r="E8" s="20"/>
    </row>
    <row r="9" spans="1:7" ht="21.9" customHeight="1" thickBot="1" x14ac:dyDescent="0.35">
      <c r="C9" s="11" t="s">
        <v>13</v>
      </c>
      <c r="D9" s="13">
        <f>Übersicht!$C$14</f>
        <v>0</v>
      </c>
      <c r="E9" s="20"/>
    </row>
    <row r="10" spans="1:7" ht="21.9" customHeight="1" thickBot="1" x14ac:dyDescent="0.35">
      <c r="C10" s="11" t="s">
        <v>14</v>
      </c>
      <c r="D10" s="13">
        <f>Übersicht!$D$14</f>
        <v>0</v>
      </c>
      <c r="E10" s="20"/>
    </row>
    <row r="11" spans="1:7" ht="21.9" customHeight="1" thickBot="1" x14ac:dyDescent="0.35">
      <c r="C11" s="11" t="s">
        <v>15</v>
      </c>
      <c r="D11" s="13">
        <f>Übersicht!$E$14</f>
        <v>0</v>
      </c>
      <c r="E11" s="20"/>
    </row>
    <row r="12" spans="1:7" ht="21.9" customHeight="1" thickBot="1" x14ac:dyDescent="0.35">
      <c r="C12" s="11" t="s">
        <v>16</v>
      </c>
      <c r="D12" s="13">
        <f>Übersicht!$F$14</f>
        <v>0</v>
      </c>
      <c r="E12" s="20"/>
    </row>
    <row r="13" spans="1:7" ht="21.9" customHeight="1" thickBot="1" x14ac:dyDescent="0.35">
      <c r="C13" s="11" t="s">
        <v>17</v>
      </c>
      <c r="D13" s="13">
        <f>Übersicht!$G$14</f>
        <v>0</v>
      </c>
      <c r="E13" s="20"/>
    </row>
    <row r="14" spans="1:7" ht="21.9" customHeight="1" thickBot="1" x14ac:dyDescent="0.35">
      <c r="C14" s="11" t="s">
        <v>18</v>
      </c>
      <c r="D14" s="13">
        <f>Übersicht!$H$14</f>
        <v>0</v>
      </c>
      <c r="E14" s="20"/>
    </row>
    <row r="15" spans="1:7" ht="21.9" customHeight="1" thickBot="1" x14ac:dyDescent="0.35">
      <c r="C15" s="11" t="s">
        <v>19</v>
      </c>
      <c r="D15" s="13">
        <f>Übersicht!$I$14</f>
        <v>0</v>
      </c>
      <c r="E15" s="20"/>
    </row>
    <row r="16" spans="1:7" ht="21.9" customHeight="1" thickBot="1" x14ac:dyDescent="0.35">
      <c r="C16" s="11" t="s">
        <v>20</v>
      </c>
      <c r="D16" s="13">
        <f>Übersicht!$J$14</f>
        <v>0</v>
      </c>
      <c r="E16" s="20"/>
    </row>
    <row r="17" spans="3:5" ht="32.1" customHeight="1" x14ac:dyDescent="0.3">
      <c r="C17" s="12" t="s">
        <v>21</v>
      </c>
      <c r="D17" s="116">
        <f>SUM(D9:D16)</f>
        <v>0</v>
      </c>
      <c r="E17" s="122"/>
    </row>
    <row r="18" spans="3:5" ht="16.2" thickBot="1" x14ac:dyDescent="0.35">
      <c r="C18" s="8">
        <v>30</v>
      </c>
      <c r="D18" s="117"/>
      <c r="E18" s="123"/>
    </row>
    <row r="19" spans="3:5" ht="8.1" customHeight="1" thickBot="1" x14ac:dyDescent="0.35">
      <c r="C19" s="15"/>
      <c r="D19" s="43"/>
      <c r="E19" s="16"/>
    </row>
    <row r="20" spans="3:5" ht="20.100000000000001" customHeight="1" thickBot="1" x14ac:dyDescent="0.35">
      <c r="C20" s="8" t="s">
        <v>1</v>
      </c>
      <c r="D20" s="13"/>
      <c r="E20" s="20"/>
    </row>
    <row r="21" spans="3:5" ht="21.9" customHeight="1" thickBot="1" x14ac:dyDescent="0.35">
      <c r="C21" s="11" t="str">
        <f>Übersicht!$K$2</f>
        <v>W</v>
      </c>
      <c r="D21" s="13">
        <f>Übersicht!$K$14</f>
        <v>0</v>
      </c>
      <c r="E21" s="20"/>
    </row>
    <row r="22" spans="3:5" ht="21.9" customHeight="1" thickBot="1" x14ac:dyDescent="0.35">
      <c r="C22" s="11" t="str">
        <f>Übersicht!$L$2</f>
        <v>W</v>
      </c>
      <c r="D22" s="13">
        <f>Übersicht!$L$14</f>
        <v>0</v>
      </c>
      <c r="E22" s="20"/>
    </row>
    <row r="23" spans="3:5" ht="21.9" customHeight="1" thickBot="1" x14ac:dyDescent="0.35">
      <c r="C23" s="11" t="str">
        <f>Übersicht!$M$2</f>
        <v>W</v>
      </c>
      <c r="D23" s="13">
        <f>Übersicht!$M$14</f>
        <v>0</v>
      </c>
      <c r="E23" s="20"/>
    </row>
    <row r="24" spans="3:5" ht="32.1" customHeight="1" x14ac:dyDescent="0.3">
      <c r="C24" s="12" t="s">
        <v>22</v>
      </c>
      <c r="D24" s="116">
        <f>SUM(D21:D23)</f>
        <v>0</v>
      </c>
      <c r="E24" s="118"/>
    </row>
    <row r="25" spans="3:5" ht="16.2" thickBot="1" x14ac:dyDescent="0.35">
      <c r="C25" s="8">
        <v>15.5</v>
      </c>
      <c r="D25" s="117"/>
      <c r="E25" s="119"/>
    </row>
    <row r="26" spans="3:5" ht="8.1" customHeight="1" thickBot="1" x14ac:dyDescent="0.35">
      <c r="C26" s="17"/>
      <c r="D26" s="44"/>
      <c r="E26" s="15"/>
    </row>
    <row r="27" spans="3:5" ht="15.6" x14ac:dyDescent="0.3">
      <c r="C27" s="12" t="s">
        <v>23</v>
      </c>
      <c r="D27" s="116">
        <f>SUM(D17,D24)</f>
        <v>0</v>
      </c>
      <c r="E27" s="118"/>
    </row>
    <row r="28" spans="3:5" ht="16.2" thickBot="1" x14ac:dyDescent="0.35">
      <c r="C28" s="8">
        <v>45.5</v>
      </c>
      <c r="D28" s="117"/>
      <c r="E28" s="119"/>
    </row>
    <row r="29" spans="3:5" ht="8.1" customHeight="1" thickBot="1" x14ac:dyDescent="0.35">
      <c r="C29" s="15"/>
      <c r="D29" s="44"/>
      <c r="E29" s="15"/>
    </row>
    <row r="30" spans="3:5" x14ac:dyDescent="0.3">
      <c r="C30" s="116" t="s">
        <v>24</v>
      </c>
      <c r="D30" s="116" t="str">
        <f>IF(D27=0,"",VLOOKUP(D27,Skala!B5:'Skala'!D55,3))</f>
        <v/>
      </c>
      <c r="E30" s="118"/>
    </row>
    <row r="31" spans="3:5" ht="15" thickBot="1" x14ac:dyDescent="0.35">
      <c r="C31" s="117"/>
      <c r="D31" s="117"/>
      <c r="E31" s="119"/>
    </row>
    <row r="32" spans="3:5" ht="23.1" customHeight="1" thickBot="1" x14ac:dyDescent="0.35">
      <c r="C32" s="13" t="s">
        <v>25</v>
      </c>
      <c r="D32" s="45">
        <f ca="1">TODAY()</f>
        <v>43976</v>
      </c>
      <c r="E32" s="19"/>
    </row>
    <row r="33" spans="3:5" ht="24.9" customHeight="1" thickBot="1" x14ac:dyDescent="0.35">
      <c r="C33" s="13" t="s">
        <v>26</v>
      </c>
      <c r="D33" s="11"/>
      <c r="E33" s="19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8" t="s">
        <v>36</v>
      </c>
      <c r="D36" s="47"/>
    </row>
    <row r="37" spans="3:5" ht="15" thickTop="1" x14ac:dyDescent="0.3"/>
  </sheetData>
  <sheetProtection algorithmName="SHA-512" hashValue="4lBjGgvssIkJRmJANNsIuXHWWGRIKQqJimKeL65BbNq42C+h5Gd/ApFYaD0a56lNXMDdluO9zTG7yfcBwvkYnA==" saltValue="VyePm63/uUKHu4oJrvFp1A==" spinCount="100000"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7"/>
  <sheetViews>
    <sheetView topLeftCell="A10" zoomScale="90" zoomScaleNormal="90" workbookViewId="0">
      <selection activeCell="J17" sqref="J17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0" t="s">
        <v>52</v>
      </c>
      <c r="B1" s="120"/>
      <c r="C1" s="120"/>
      <c r="D1" s="120"/>
      <c r="E1" s="120"/>
      <c r="F1" s="120"/>
      <c r="G1" s="14"/>
    </row>
    <row r="2" spans="1:7" ht="39.9" customHeight="1" x14ac:dyDescent="0.3">
      <c r="A2" s="124" t="str">
        <f>'(1)'!$A$2</f>
        <v>Abschlussprüfung Mathematik 2020</v>
      </c>
      <c r="B2" s="124"/>
      <c r="C2" s="124"/>
      <c r="D2" s="124"/>
      <c r="E2" s="124"/>
      <c r="F2" s="124"/>
      <c r="G2" s="14"/>
    </row>
    <row r="3" spans="1:7" ht="20.100000000000001" customHeight="1" x14ac:dyDescent="0.3"/>
    <row r="4" spans="1:7" ht="20.100000000000001" customHeight="1" x14ac:dyDescent="0.35">
      <c r="C4" s="18" t="s">
        <v>27</v>
      </c>
      <c r="D4" s="102" t="str">
        <f>Übersicht!A15&amp;", "&amp;Übersicht!B15</f>
        <v xml:space="preserve">, </v>
      </c>
      <c r="E4" s="46" t="str">
        <f>Übersicht!$A$1</f>
        <v>Klasse 10</v>
      </c>
    </row>
    <row r="5" spans="1:7" ht="12" customHeight="1" thickBot="1" x14ac:dyDescent="0.35"/>
    <row r="6" spans="1:7" ht="17.399999999999999" x14ac:dyDescent="0.3">
      <c r="C6" s="118"/>
      <c r="D6" s="4" t="s">
        <v>10</v>
      </c>
      <c r="E6" s="6" t="s">
        <v>10</v>
      </c>
    </row>
    <row r="7" spans="1:7" ht="30" customHeight="1" thickBot="1" x14ac:dyDescent="0.35">
      <c r="C7" s="119"/>
      <c r="D7" s="5" t="s">
        <v>11</v>
      </c>
      <c r="E7" s="7" t="s">
        <v>12</v>
      </c>
    </row>
    <row r="8" spans="1:7" ht="20.100000000000001" customHeight="1" thickBot="1" x14ac:dyDescent="0.35">
      <c r="C8" s="8" t="s">
        <v>0</v>
      </c>
      <c r="D8" s="13"/>
      <c r="E8" s="20"/>
    </row>
    <row r="9" spans="1:7" ht="21.9" customHeight="1" thickBot="1" x14ac:dyDescent="0.35">
      <c r="C9" s="11" t="s">
        <v>13</v>
      </c>
      <c r="D9" s="13">
        <f>Übersicht!$C$15</f>
        <v>0</v>
      </c>
      <c r="E9" s="20"/>
    </row>
    <row r="10" spans="1:7" ht="21.9" customHeight="1" thickBot="1" x14ac:dyDescent="0.35">
      <c r="C10" s="11" t="s">
        <v>14</v>
      </c>
      <c r="D10" s="13">
        <f>Übersicht!$D$15</f>
        <v>0</v>
      </c>
      <c r="E10" s="20"/>
    </row>
    <row r="11" spans="1:7" ht="21.9" customHeight="1" thickBot="1" x14ac:dyDescent="0.35">
      <c r="C11" s="11" t="s">
        <v>15</v>
      </c>
      <c r="D11" s="13">
        <f>Übersicht!$E$15</f>
        <v>0</v>
      </c>
      <c r="E11" s="20"/>
    </row>
    <row r="12" spans="1:7" ht="21.9" customHeight="1" thickBot="1" x14ac:dyDescent="0.35">
      <c r="C12" s="11" t="s">
        <v>16</v>
      </c>
      <c r="D12" s="13">
        <f>Übersicht!$F$15</f>
        <v>0</v>
      </c>
      <c r="E12" s="20"/>
    </row>
    <row r="13" spans="1:7" ht="21.9" customHeight="1" thickBot="1" x14ac:dyDescent="0.35">
      <c r="C13" s="11" t="s">
        <v>17</v>
      </c>
      <c r="D13" s="13">
        <f>Übersicht!$G$15</f>
        <v>0</v>
      </c>
      <c r="E13" s="20"/>
    </row>
    <row r="14" spans="1:7" ht="21.9" customHeight="1" thickBot="1" x14ac:dyDescent="0.35">
      <c r="C14" s="11" t="s">
        <v>18</v>
      </c>
      <c r="D14" s="13">
        <f>Übersicht!$H$15</f>
        <v>0</v>
      </c>
      <c r="E14" s="20"/>
    </row>
    <row r="15" spans="1:7" ht="21.9" customHeight="1" thickBot="1" x14ac:dyDescent="0.35">
      <c r="C15" s="11" t="s">
        <v>19</v>
      </c>
      <c r="D15" s="13">
        <f>Übersicht!$I$15</f>
        <v>0</v>
      </c>
      <c r="E15" s="20"/>
    </row>
    <row r="16" spans="1:7" ht="21.9" customHeight="1" thickBot="1" x14ac:dyDescent="0.35">
      <c r="C16" s="11" t="s">
        <v>20</v>
      </c>
      <c r="D16" s="13">
        <f>Übersicht!$J$15</f>
        <v>0</v>
      </c>
      <c r="E16" s="20"/>
    </row>
    <row r="17" spans="3:5" ht="32.1" customHeight="1" x14ac:dyDescent="0.3">
      <c r="C17" s="12" t="s">
        <v>21</v>
      </c>
      <c r="D17" s="116">
        <f>SUM(D9:D16)</f>
        <v>0</v>
      </c>
      <c r="E17" s="122"/>
    </row>
    <row r="18" spans="3:5" ht="16.2" thickBot="1" x14ac:dyDescent="0.35">
      <c r="C18" s="8">
        <v>30</v>
      </c>
      <c r="D18" s="117"/>
      <c r="E18" s="123"/>
    </row>
    <row r="19" spans="3:5" ht="8.1" customHeight="1" thickBot="1" x14ac:dyDescent="0.35">
      <c r="C19" s="15"/>
      <c r="D19" s="43"/>
      <c r="E19" s="16"/>
    </row>
    <row r="20" spans="3:5" ht="20.100000000000001" customHeight="1" thickBot="1" x14ac:dyDescent="0.35">
      <c r="C20" s="8" t="s">
        <v>1</v>
      </c>
      <c r="D20" s="13"/>
      <c r="E20" s="20"/>
    </row>
    <row r="21" spans="3:5" ht="21.9" customHeight="1" thickBot="1" x14ac:dyDescent="0.35">
      <c r="C21" s="11" t="str">
        <f>Übersicht!$K$2</f>
        <v>W</v>
      </c>
      <c r="D21" s="13">
        <f>Übersicht!$K$15</f>
        <v>0</v>
      </c>
      <c r="E21" s="20"/>
    </row>
    <row r="22" spans="3:5" ht="21.9" customHeight="1" thickBot="1" x14ac:dyDescent="0.35">
      <c r="C22" s="11" t="str">
        <f>Übersicht!$L$2</f>
        <v>W</v>
      </c>
      <c r="D22" s="13">
        <f>Übersicht!$L$15</f>
        <v>0</v>
      </c>
      <c r="E22" s="20"/>
    </row>
    <row r="23" spans="3:5" ht="21.9" customHeight="1" thickBot="1" x14ac:dyDescent="0.35">
      <c r="C23" s="11" t="str">
        <f>Übersicht!$M$2</f>
        <v>W</v>
      </c>
      <c r="D23" s="13">
        <f>Übersicht!$M$15</f>
        <v>0</v>
      </c>
      <c r="E23" s="20"/>
    </row>
    <row r="24" spans="3:5" ht="32.1" customHeight="1" x14ac:dyDescent="0.3">
      <c r="C24" s="12" t="s">
        <v>22</v>
      </c>
      <c r="D24" s="116">
        <f>SUM(D21:D23)</f>
        <v>0</v>
      </c>
      <c r="E24" s="118"/>
    </row>
    <row r="25" spans="3:5" ht="16.2" thickBot="1" x14ac:dyDescent="0.35">
      <c r="C25" s="8">
        <v>15.5</v>
      </c>
      <c r="D25" s="117"/>
      <c r="E25" s="119"/>
    </row>
    <row r="26" spans="3:5" ht="8.1" customHeight="1" thickBot="1" x14ac:dyDescent="0.35">
      <c r="C26" s="17"/>
      <c r="D26" s="44"/>
      <c r="E26" s="15"/>
    </row>
    <row r="27" spans="3:5" ht="15.6" x14ac:dyDescent="0.3">
      <c r="C27" s="12" t="s">
        <v>23</v>
      </c>
      <c r="D27" s="116">
        <f>SUM(D17,D24)</f>
        <v>0</v>
      </c>
      <c r="E27" s="118"/>
    </row>
    <row r="28" spans="3:5" ht="16.2" thickBot="1" x14ac:dyDescent="0.35">
      <c r="C28" s="8">
        <v>45.5</v>
      </c>
      <c r="D28" s="117"/>
      <c r="E28" s="119"/>
    </row>
    <row r="29" spans="3:5" ht="8.1" customHeight="1" thickBot="1" x14ac:dyDescent="0.35">
      <c r="C29" s="15"/>
      <c r="D29" s="44"/>
      <c r="E29" s="15"/>
    </row>
    <row r="30" spans="3:5" x14ac:dyDescent="0.3">
      <c r="C30" s="116" t="s">
        <v>24</v>
      </c>
      <c r="D30" s="116" t="str">
        <f>IF(D27=0,"",VLOOKUP(D27,Skala!B5:'Skala'!D55,3))</f>
        <v/>
      </c>
      <c r="E30" s="118"/>
    </row>
    <row r="31" spans="3:5" ht="15" thickBot="1" x14ac:dyDescent="0.35">
      <c r="C31" s="117"/>
      <c r="D31" s="117"/>
      <c r="E31" s="119"/>
    </row>
    <row r="32" spans="3:5" ht="23.1" customHeight="1" thickBot="1" x14ac:dyDescent="0.35">
      <c r="C32" s="13" t="s">
        <v>25</v>
      </c>
      <c r="D32" s="45">
        <f ca="1">TODAY()</f>
        <v>43976</v>
      </c>
      <c r="E32" s="19"/>
    </row>
    <row r="33" spans="3:5" ht="24.9" customHeight="1" thickBot="1" x14ac:dyDescent="0.35">
      <c r="C33" s="13" t="s">
        <v>26</v>
      </c>
      <c r="D33" s="11"/>
      <c r="E33" s="19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8" t="s">
        <v>36</v>
      </c>
      <c r="D36" s="47"/>
    </row>
    <row r="37" spans="3:5" ht="15" thickTop="1" x14ac:dyDescent="0.3"/>
  </sheetData>
  <sheetProtection algorithmName="SHA-512" hashValue="dXsAmBEHQtsQrRIzkQpR0kJtAectFMjSYMXzW69EjrohUYbwmW+ak9eFx77XgSHUxd2JHkiZIDDLqLhwG2vYqg==" saltValue="97oFkWh5ax/huKW/v3AMaQ==" spinCount="100000"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7"/>
  <sheetViews>
    <sheetView topLeftCell="A10" zoomScale="90" zoomScaleNormal="90" workbookViewId="0">
      <selection activeCell="K14" sqref="K14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0" t="s">
        <v>52</v>
      </c>
      <c r="B1" s="120"/>
      <c r="C1" s="120"/>
      <c r="D1" s="120"/>
      <c r="E1" s="120"/>
      <c r="F1" s="120"/>
      <c r="G1" s="14"/>
    </row>
    <row r="2" spans="1:7" ht="39.9" customHeight="1" x14ac:dyDescent="0.3">
      <c r="A2" s="124" t="str">
        <f>'(1)'!$A$2</f>
        <v>Abschlussprüfung Mathematik 2020</v>
      </c>
      <c r="B2" s="124"/>
      <c r="C2" s="124"/>
      <c r="D2" s="124"/>
      <c r="E2" s="124"/>
      <c r="F2" s="124"/>
      <c r="G2" s="14"/>
    </row>
    <row r="3" spans="1:7" ht="20.100000000000001" customHeight="1" x14ac:dyDescent="0.3"/>
    <row r="4" spans="1:7" ht="20.100000000000001" customHeight="1" x14ac:dyDescent="0.35">
      <c r="C4" s="18" t="s">
        <v>27</v>
      </c>
      <c r="D4" s="102" t="str">
        <f>Übersicht!A16&amp;", "&amp;Übersicht!B16</f>
        <v xml:space="preserve">, </v>
      </c>
      <c r="E4" s="46" t="str">
        <f>Übersicht!$A$1</f>
        <v>Klasse 10</v>
      </c>
    </row>
    <row r="5" spans="1:7" ht="12" customHeight="1" thickBot="1" x14ac:dyDescent="0.35"/>
    <row r="6" spans="1:7" ht="17.399999999999999" x14ac:dyDescent="0.3">
      <c r="C6" s="118"/>
      <c r="D6" s="4" t="s">
        <v>10</v>
      </c>
      <c r="E6" s="6" t="s">
        <v>10</v>
      </c>
    </row>
    <row r="7" spans="1:7" ht="30" customHeight="1" thickBot="1" x14ac:dyDescent="0.35">
      <c r="C7" s="119"/>
      <c r="D7" s="5" t="s">
        <v>11</v>
      </c>
      <c r="E7" s="7" t="s">
        <v>12</v>
      </c>
    </row>
    <row r="8" spans="1:7" ht="20.100000000000001" customHeight="1" thickBot="1" x14ac:dyDescent="0.35">
      <c r="C8" s="8" t="s">
        <v>0</v>
      </c>
      <c r="D8" s="13"/>
      <c r="E8" s="20"/>
    </row>
    <row r="9" spans="1:7" ht="21.9" customHeight="1" thickBot="1" x14ac:dyDescent="0.35">
      <c r="C9" s="11" t="s">
        <v>13</v>
      </c>
      <c r="D9" s="13">
        <f>Übersicht!$C$16</f>
        <v>0</v>
      </c>
      <c r="E9" s="20"/>
    </row>
    <row r="10" spans="1:7" ht="21.9" customHeight="1" thickBot="1" x14ac:dyDescent="0.35">
      <c r="C10" s="11" t="s">
        <v>14</v>
      </c>
      <c r="D10" s="13">
        <f>Übersicht!$D$16</f>
        <v>0</v>
      </c>
      <c r="E10" s="20"/>
    </row>
    <row r="11" spans="1:7" ht="21.9" customHeight="1" thickBot="1" x14ac:dyDescent="0.35">
      <c r="C11" s="11" t="s">
        <v>15</v>
      </c>
      <c r="D11" s="13">
        <f>Übersicht!$E$16</f>
        <v>0</v>
      </c>
      <c r="E11" s="20"/>
    </row>
    <row r="12" spans="1:7" ht="21.9" customHeight="1" thickBot="1" x14ac:dyDescent="0.35">
      <c r="C12" s="11" t="s">
        <v>16</v>
      </c>
      <c r="D12" s="13">
        <f>Übersicht!$F$16</f>
        <v>0</v>
      </c>
      <c r="E12" s="20"/>
    </row>
    <row r="13" spans="1:7" ht="21.9" customHeight="1" thickBot="1" x14ac:dyDescent="0.35">
      <c r="C13" s="11" t="s">
        <v>17</v>
      </c>
      <c r="D13" s="13">
        <f>Übersicht!$G$16</f>
        <v>0</v>
      </c>
      <c r="E13" s="20"/>
    </row>
    <row r="14" spans="1:7" ht="21.9" customHeight="1" thickBot="1" x14ac:dyDescent="0.35">
      <c r="C14" s="11" t="s">
        <v>18</v>
      </c>
      <c r="D14" s="13">
        <f>Übersicht!$H$16</f>
        <v>0</v>
      </c>
      <c r="E14" s="20"/>
    </row>
    <row r="15" spans="1:7" ht="21.9" customHeight="1" thickBot="1" x14ac:dyDescent="0.35">
      <c r="C15" s="11" t="s">
        <v>19</v>
      </c>
      <c r="D15" s="13">
        <f>Übersicht!$I$16</f>
        <v>0</v>
      </c>
      <c r="E15" s="20"/>
    </row>
    <row r="16" spans="1:7" ht="21.9" customHeight="1" thickBot="1" x14ac:dyDescent="0.35">
      <c r="C16" s="11" t="s">
        <v>20</v>
      </c>
      <c r="D16" s="13">
        <f>Übersicht!$J$16</f>
        <v>0</v>
      </c>
      <c r="E16" s="20"/>
    </row>
    <row r="17" spans="3:5" ht="32.1" customHeight="1" x14ac:dyDescent="0.3">
      <c r="C17" s="12" t="s">
        <v>21</v>
      </c>
      <c r="D17" s="116">
        <f>SUM(D9:D16)</f>
        <v>0</v>
      </c>
      <c r="E17" s="122"/>
    </row>
    <row r="18" spans="3:5" ht="16.2" thickBot="1" x14ac:dyDescent="0.35">
      <c r="C18" s="8">
        <v>30</v>
      </c>
      <c r="D18" s="117"/>
      <c r="E18" s="123"/>
    </row>
    <row r="19" spans="3:5" ht="8.1" customHeight="1" thickBot="1" x14ac:dyDescent="0.35">
      <c r="C19" s="15"/>
      <c r="D19" s="43"/>
      <c r="E19" s="16"/>
    </row>
    <row r="20" spans="3:5" ht="20.100000000000001" customHeight="1" thickBot="1" x14ac:dyDescent="0.35">
      <c r="C20" s="8" t="s">
        <v>1</v>
      </c>
      <c r="D20" s="13"/>
      <c r="E20" s="20"/>
    </row>
    <row r="21" spans="3:5" ht="21.9" customHeight="1" thickBot="1" x14ac:dyDescent="0.35">
      <c r="C21" s="11" t="str">
        <f>Übersicht!$K$2</f>
        <v>W</v>
      </c>
      <c r="D21" s="13">
        <f>Übersicht!$K$16</f>
        <v>0</v>
      </c>
      <c r="E21" s="20"/>
    </row>
    <row r="22" spans="3:5" ht="21.9" customHeight="1" thickBot="1" x14ac:dyDescent="0.35">
      <c r="C22" s="11" t="str">
        <f>Übersicht!$L$2</f>
        <v>W</v>
      </c>
      <c r="D22" s="13">
        <f>Übersicht!$L$16</f>
        <v>0</v>
      </c>
      <c r="E22" s="20"/>
    </row>
    <row r="23" spans="3:5" ht="21.9" customHeight="1" thickBot="1" x14ac:dyDescent="0.35">
      <c r="C23" s="11" t="str">
        <f>Übersicht!$M$2</f>
        <v>W</v>
      </c>
      <c r="D23" s="13">
        <f>Übersicht!$M$16</f>
        <v>0</v>
      </c>
      <c r="E23" s="20"/>
    </row>
    <row r="24" spans="3:5" ht="32.1" customHeight="1" x14ac:dyDescent="0.3">
      <c r="C24" s="12" t="s">
        <v>22</v>
      </c>
      <c r="D24" s="116">
        <f>SUM(D21:D23)</f>
        <v>0</v>
      </c>
      <c r="E24" s="118"/>
    </row>
    <row r="25" spans="3:5" ht="16.2" thickBot="1" x14ac:dyDescent="0.35">
      <c r="C25" s="8">
        <v>15.5</v>
      </c>
      <c r="D25" s="117"/>
      <c r="E25" s="119"/>
    </row>
    <row r="26" spans="3:5" ht="8.1" customHeight="1" thickBot="1" x14ac:dyDescent="0.35">
      <c r="C26" s="17"/>
      <c r="D26" s="44"/>
      <c r="E26" s="15"/>
    </row>
    <row r="27" spans="3:5" ht="15.6" x14ac:dyDescent="0.3">
      <c r="C27" s="12" t="s">
        <v>23</v>
      </c>
      <c r="D27" s="116">
        <f>SUM(D17,D24)</f>
        <v>0</v>
      </c>
      <c r="E27" s="118"/>
    </row>
    <row r="28" spans="3:5" ht="16.2" thickBot="1" x14ac:dyDescent="0.35">
      <c r="C28" s="8">
        <v>45.5</v>
      </c>
      <c r="D28" s="117"/>
      <c r="E28" s="119"/>
    </row>
    <row r="29" spans="3:5" ht="8.1" customHeight="1" thickBot="1" x14ac:dyDescent="0.35">
      <c r="C29" s="15"/>
      <c r="D29" s="44"/>
      <c r="E29" s="15"/>
    </row>
    <row r="30" spans="3:5" x14ac:dyDescent="0.3">
      <c r="C30" s="116" t="s">
        <v>24</v>
      </c>
      <c r="D30" s="116" t="str">
        <f>IF(D27=0,"",VLOOKUP(D27,Skala!B5:'Skala'!D55,3))</f>
        <v/>
      </c>
      <c r="E30" s="118"/>
    </row>
    <row r="31" spans="3:5" ht="15" thickBot="1" x14ac:dyDescent="0.35">
      <c r="C31" s="117"/>
      <c r="D31" s="117"/>
      <c r="E31" s="119"/>
    </row>
    <row r="32" spans="3:5" ht="23.1" customHeight="1" thickBot="1" x14ac:dyDescent="0.35">
      <c r="C32" s="13" t="s">
        <v>25</v>
      </c>
      <c r="D32" s="45">
        <f ca="1">TODAY()</f>
        <v>43976</v>
      </c>
      <c r="E32" s="19"/>
    </row>
    <row r="33" spans="3:5" ht="24.9" customHeight="1" thickBot="1" x14ac:dyDescent="0.35">
      <c r="C33" s="13" t="s">
        <v>26</v>
      </c>
      <c r="D33" s="11"/>
      <c r="E33" s="19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8" t="s">
        <v>36</v>
      </c>
      <c r="D36" s="47"/>
    </row>
    <row r="37" spans="3:5" ht="15" thickTop="1" x14ac:dyDescent="0.3"/>
  </sheetData>
  <sheetProtection algorithmName="SHA-512" hashValue="kb3Ndfw582/EDc8USDYdOBaYSShre9zBD33Y+KkmbrQ6Za/UDirbayHnU8WZuKevoeW7KoealYroa4w3PDJJLw==" saltValue="hmfOeNPXV2wdf+DEDNJuKQ==" spinCount="100000"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7"/>
  <sheetViews>
    <sheetView topLeftCell="A10" zoomScale="90" zoomScaleNormal="90" workbookViewId="0">
      <selection activeCell="H25" sqref="H25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0" t="s">
        <v>52</v>
      </c>
      <c r="B1" s="120"/>
      <c r="C1" s="120"/>
      <c r="D1" s="120"/>
      <c r="E1" s="120"/>
      <c r="F1" s="120"/>
      <c r="G1" s="14"/>
    </row>
    <row r="2" spans="1:7" ht="39.9" customHeight="1" x14ac:dyDescent="0.3">
      <c r="A2" s="124" t="str">
        <f>'(1)'!$A$2</f>
        <v>Abschlussprüfung Mathematik 2020</v>
      </c>
      <c r="B2" s="124"/>
      <c r="C2" s="124"/>
      <c r="D2" s="124"/>
      <c r="E2" s="124"/>
      <c r="F2" s="124"/>
      <c r="G2" s="14"/>
    </row>
    <row r="3" spans="1:7" ht="20.100000000000001" customHeight="1" x14ac:dyDescent="0.3"/>
    <row r="4" spans="1:7" ht="20.100000000000001" customHeight="1" x14ac:dyDescent="0.35">
      <c r="C4" s="18" t="s">
        <v>27</v>
      </c>
      <c r="D4" s="102" t="str">
        <f>Übersicht!A17&amp;", "&amp;Übersicht!B17</f>
        <v xml:space="preserve">, </v>
      </c>
      <c r="E4" s="46" t="str">
        <f>Übersicht!$A$1</f>
        <v>Klasse 10</v>
      </c>
    </row>
    <row r="5" spans="1:7" ht="12" customHeight="1" thickBot="1" x14ac:dyDescent="0.35"/>
    <row r="6" spans="1:7" ht="17.399999999999999" x14ac:dyDescent="0.3">
      <c r="C6" s="118"/>
      <c r="D6" s="4" t="s">
        <v>10</v>
      </c>
      <c r="E6" s="6" t="s">
        <v>10</v>
      </c>
    </row>
    <row r="7" spans="1:7" ht="30" customHeight="1" thickBot="1" x14ac:dyDescent="0.35">
      <c r="C7" s="119"/>
      <c r="D7" s="5" t="s">
        <v>11</v>
      </c>
      <c r="E7" s="7" t="s">
        <v>12</v>
      </c>
    </row>
    <row r="8" spans="1:7" ht="20.100000000000001" customHeight="1" thickBot="1" x14ac:dyDescent="0.35">
      <c r="C8" s="8" t="s">
        <v>0</v>
      </c>
      <c r="D8" s="13"/>
      <c r="E8" s="20"/>
    </row>
    <row r="9" spans="1:7" ht="21.9" customHeight="1" thickBot="1" x14ac:dyDescent="0.35">
      <c r="C9" s="11" t="s">
        <v>13</v>
      </c>
      <c r="D9" s="13">
        <f>Übersicht!$C$17</f>
        <v>0</v>
      </c>
      <c r="E9" s="20"/>
    </row>
    <row r="10" spans="1:7" ht="21.9" customHeight="1" thickBot="1" x14ac:dyDescent="0.35">
      <c r="C10" s="11" t="s">
        <v>14</v>
      </c>
      <c r="D10" s="13">
        <f>Übersicht!$D$17</f>
        <v>0</v>
      </c>
      <c r="E10" s="20"/>
    </row>
    <row r="11" spans="1:7" ht="21.9" customHeight="1" thickBot="1" x14ac:dyDescent="0.35">
      <c r="C11" s="11" t="s">
        <v>15</v>
      </c>
      <c r="D11" s="13">
        <f>Übersicht!$E$17</f>
        <v>0</v>
      </c>
      <c r="E11" s="20"/>
    </row>
    <row r="12" spans="1:7" ht="21.9" customHeight="1" thickBot="1" x14ac:dyDescent="0.35">
      <c r="C12" s="11" t="s">
        <v>16</v>
      </c>
      <c r="D12" s="13">
        <f>Übersicht!$F$17</f>
        <v>0</v>
      </c>
      <c r="E12" s="20"/>
    </row>
    <row r="13" spans="1:7" ht="21.9" customHeight="1" thickBot="1" x14ac:dyDescent="0.35">
      <c r="C13" s="11" t="s">
        <v>17</v>
      </c>
      <c r="D13" s="13">
        <f>Übersicht!$G$17</f>
        <v>0</v>
      </c>
      <c r="E13" s="20"/>
    </row>
    <row r="14" spans="1:7" ht="21.9" customHeight="1" thickBot="1" x14ac:dyDescent="0.35">
      <c r="C14" s="11" t="s">
        <v>18</v>
      </c>
      <c r="D14" s="13">
        <f>Übersicht!$H$17</f>
        <v>0</v>
      </c>
      <c r="E14" s="20"/>
    </row>
    <row r="15" spans="1:7" ht="21.9" customHeight="1" thickBot="1" x14ac:dyDescent="0.35">
      <c r="C15" s="11" t="s">
        <v>19</v>
      </c>
      <c r="D15" s="13">
        <f>Übersicht!$I$17</f>
        <v>0</v>
      </c>
      <c r="E15" s="20"/>
    </row>
    <row r="16" spans="1:7" ht="21.9" customHeight="1" thickBot="1" x14ac:dyDescent="0.35">
      <c r="C16" s="11" t="s">
        <v>20</v>
      </c>
      <c r="D16" s="13">
        <f>Übersicht!$J$17</f>
        <v>0</v>
      </c>
      <c r="E16" s="20"/>
    </row>
    <row r="17" spans="3:5" ht="32.1" customHeight="1" x14ac:dyDescent="0.3">
      <c r="C17" s="12" t="s">
        <v>21</v>
      </c>
      <c r="D17" s="116">
        <f>SUM(D9:D16)</f>
        <v>0</v>
      </c>
      <c r="E17" s="122"/>
    </row>
    <row r="18" spans="3:5" ht="16.2" thickBot="1" x14ac:dyDescent="0.35">
      <c r="C18" s="8">
        <v>30</v>
      </c>
      <c r="D18" s="117"/>
      <c r="E18" s="123"/>
    </row>
    <row r="19" spans="3:5" ht="8.1" customHeight="1" thickBot="1" x14ac:dyDescent="0.35">
      <c r="C19" s="15"/>
      <c r="D19" s="43"/>
      <c r="E19" s="16"/>
    </row>
    <row r="20" spans="3:5" ht="20.100000000000001" customHeight="1" thickBot="1" x14ac:dyDescent="0.35">
      <c r="C20" s="8" t="s">
        <v>1</v>
      </c>
      <c r="D20" s="13"/>
      <c r="E20" s="20"/>
    </row>
    <row r="21" spans="3:5" ht="21.9" customHeight="1" thickBot="1" x14ac:dyDescent="0.35">
      <c r="C21" s="11" t="str">
        <f>Übersicht!$K$2</f>
        <v>W</v>
      </c>
      <c r="D21" s="13">
        <f>Übersicht!$K$17</f>
        <v>0</v>
      </c>
      <c r="E21" s="20"/>
    </row>
    <row r="22" spans="3:5" ht="21.9" customHeight="1" thickBot="1" x14ac:dyDescent="0.35">
      <c r="C22" s="11" t="str">
        <f>Übersicht!$L$2</f>
        <v>W</v>
      </c>
      <c r="D22" s="13">
        <f>Übersicht!$L$17</f>
        <v>0</v>
      </c>
      <c r="E22" s="20"/>
    </row>
    <row r="23" spans="3:5" ht="21.9" customHeight="1" thickBot="1" x14ac:dyDescent="0.35">
      <c r="C23" s="11" t="str">
        <f>Übersicht!$M$2</f>
        <v>W</v>
      </c>
      <c r="D23" s="13">
        <f>Übersicht!$M$17</f>
        <v>0</v>
      </c>
      <c r="E23" s="20"/>
    </row>
    <row r="24" spans="3:5" ht="32.1" customHeight="1" x14ac:dyDescent="0.3">
      <c r="C24" s="12" t="s">
        <v>22</v>
      </c>
      <c r="D24" s="116">
        <f>SUM(D21:D23)</f>
        <v>0</v>
      </c>
      <c r="E24" s="118"/>
    </row>
    <row r="25" spans="3:5" ht="16.2" thickBot="1" x14ac:dyDescent="0.35">
      <c r="C25" s="8">
        <v>15.5</v>
      </c>
      <c r="D25" s="117"/>
      <c r="E25" s="119"/>
    </row>
    <row r="26" spans="3:5" ht="8.1" customHeight="1" thickBot="1" x14ac:dyDescent="0.35">
      <c r="C26" s="17"/>
      <c r="D26" s="44"/>
      <c r="E26" s="15"/>
    </row>
    <row r="27" spans="3:5" ht="15.6" x14ac:dyDescent="0.3">
      <c r="C27" s="12" t="s">
        <v>23</v>
      </c>
      <c r="D27" s="116">
        <f>SUM(D17,D24)</f>
        <v>0</v>
      </c>
      <c r="E27" s="118"/>
    </row>
    <row r="28" spans="3:5" ht="16.2" thickBot="1" x14ac:dyDescent="0.35">
      <c r="C28" s="8">
        <v>45.5</v>
      </c>
      <c r="D28" s="117"/>
      <c r="E28" s="119"/>
    </row>
    <row r="29" spans="3:5" ht="8.1" customHeight="1" thickBot="1" x14ac:dyDescent="0.35">
      <c r="C29" s="15"/>
      <c r="D29" s="44"/>
      <c r="E29" s="15"/>
    </row>
    <row r="30" spans="3:5" x14ac:dyDescent="0.3">
      <c r="C30" s="116" t="s">
        <v>24</v>
      </c>
      <c r="D30" s="116" t="str">
        <f>IF(D27=0,"",VLOOKUP(D27,Skala!B5:'Skala'!D55,3))</f>
        <v/>
      </c>
      <c r="E30" s="118"/>
    </row>
    <row r="31" spans="3:5" ht="15" thickBot="1" x14ac:dyDescent="0.35">
      <c r="C31" s="117"/>
      <c r="D31" s="117"/>
      <c r="E31" s="119"/>
    </row>
    <row r="32" spans="3:5" ht="23.1" customHeight="1" thickBot="1" x14ac:dyDescent="0.35">
      <c r="C32" s="13" t="s">
        <v>25</v>
      </c>
      <c r="D32" s="45">
        <f ca="1">TODAY()</f>
        <v>43976</v>
      </c>
      <c r="E32" s="19"/>
    </row>
    <row r="33" spans="3:5" ht="24.9" customHeight="1" thickBot="1" x14ac:dyDescent="0.35">
      <c r="C33" s="13" t="s">
        <v>26</v>
      </c>
      <c r="D33" s="11"/>
      <c r="E33" s="19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8" t="s">
        <v>36</v>
      </c>
      <c r="D36" s="47"/>
    </row>
    <row r="37" spans="3:5" ht="15" thickTop="1" x14ac:dyDescent="0.3"/>
  </sheetData>
  <sheetProtection algorithmName="SHA-512" hashValue="e0SDuSe1DXKsQ9bGPLO/Vrr1sp/NsveLWiqDbJGozlBId5/0Zp2yc/LWjAfLYOJGF4ysOVvSpPpYny89j23WYA==" saltValue="1SX6eh3b4Z3DsKKQPqwYZw==" spinCount="100000"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7"/>
  <sheetViews>
    <sheetView topLeftCell="A13" zoomScale="90" zoomScaleNormal="90" workbookViewId="0">
      <selection activeCell="I21" sqref="I21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0" t="s">
        <v>52</v>
      </c>
      <c r="B1" s="120"/>
      <c r="C1" s="120"/>
      <c r="D1" s="120"/>
      <c r="E1" s="120"/>
      <c r="F1" s="120"/>
      <c r="G1" s="14"/>
    </row>
    <row r="2" spans="1:7" ht="39.9" customHeight="1" x14ac:dyDescent="0.3">
      <c r="A2" s="124" t="str">
        <f>'(1)'!$A$2</f>
        <v>Abschlussprüfung Mathematik 2020</v>
      </c>
      <c r="B2" s="124"/>
      <c r="C2" s="124"/>
      <c r="D2" s="124"/>
      <c r="E2" s="124"/>
      <c r="F2" s="124"/>
      <c r="G2" s="14"/>
    </row>
    <row r="3" spans="1:7" ht="20.100000000000001" customHeight="1" x14ac:dyDescent="0.3"/>
    <row r="4" spans="1:7" ht="20.100000000000001" customHeight="1" x14ac:dyDescent="0.35">
      <c r="C4" s="18" t="s">
        <v>27</v>
      </c>
      <c r="D4" s="102" t="str">
        <f>Übersicht!A18&amp;", "&amp;Übersicht!B18</f>
        <v xml:space="preserve">, </v>
      </c>
      <c r="E4" s="46" t="str">
        <f>Übersicht!$A$1</f>
        <v>Klasse 10</v>
      </c>
    </row>
    <row r="5" spans="1:7" ht="12" customHeight="1" thickBot="1" x14ac:dyDescent="0.35"/>
    <row r="6" spans="1:7" ht="17.399999999999999" x14ac:dyDescent="0.3">
      <c r="C6" s="118"/>
      <c r="D6" s="4" t="s">
        <v>10</v>
      </c>
      <c r="E6" s="6" t="s">
        <v>10</v>
      </c>
    </row>
    <row r="7" spans="1:7" ht="30" customHeight="1" thickBot="1" x14ac:dyDescent="0.35">
      <c r="C7" s="119"/>
      <c r="D7" s="5" t="s">
        <v>11</v>
      </c>
      <c r="E7" s="7" t="s">
        <v>12</v>
      </c>
    </row>
    <row r="8" spans="1:7" ht="20.100000000000001" customHeight="1" thickBot="1" x14ac:dyDescent="0.35">
      <c r="C8" s="8" t="s">
        <v>0</v>
      </c>
      <c r="D8" s="13"/>
      <c r="E8" s="20"/>
    </row>
    <row r="9" spans="1:7" ht="21.9" customHeight="1" thickBot="1" x14ac:dyDescent="0.35">
      <c r="C9" s="11" t="s">
        <v>13</v>
      </c>
      <c r="D9" s="13">
        <f>Übersicht!$C$18</f>
        <v>0</v>
      </c>
      <c r="E9" s="20"/>
    </row>
    <row r="10" spans="1:7" ht="21.9" customHeight="1" thickBot="1" x14ac:dyDescent="0.35">
      <c r="C10" s="11" t="s">
        <v>14</v>
      </c>
      <c r="D10" s="13">
        <f>Übersicht!$D$18</f>
        <v>0</v>
      </c>
      <c r="E10" s="20"/>
    </row>
    <row r="11" spans="1:7" ht="21.9" customHeight="1" thickBot="1" x14ac:dyDescent="0.35">
      <c r="C11" s="11" t="s">
        <v>15</v>
      </c>
      <c r="D11" s="13">
        <f>Übersicht!$E$18</f>
        <v>0</v>
      </c>
      <c r="E11" s="20"/>
    </row>
    <row r="12" spans="1:7" ht="21.9" customHeight="1" thickBot="1" x14ac:dyDescent="0.35">
      <c r="C12" s="11" t="s">
        <v>16</v>
      </c>
      <c r="D12" s="13">
        <f>Übersicht!$F$18</f>
        <v>0</v>
      </c>
      <c r="E12" s="20"/>
    </row>
    <row r="13" spans="1:7" ht="21.9" customHeight="1" thickBot="1" x14ac:dyDescent="0.35">
      <c r="C13" s="11" t="s">
        <v>17</v>
      </c>
      <c r="D13" s="13">
        <f>Übersicht!$G$18</f>
        <v>0</v>
      </c>
      <c r="E13" s="20"/>
    </row>
    <row r="14" spans="1:7" ht="21.9" customHeight="1" thickBot="1" x14ac:dyDescent="0.35">
      <c r="C14" s="11" t="s">
        <v>18</v>
      </c>
      <c r="D14" s="13">
        <f>Übersicht!$H$18</f>
        <v>0</v>
      </c>
      <c r="E14" s="20"/>
    </row>
    <row r="15" spans="1:7" ht="21.9" customHeight="1" thickBot="1" x14ac:dyDescent="0.35">
      <c r="C15" s="11" t="s">
        <v>19</v>
      </c>
      <c r="D15" s="13">
        <f>Übersicht!$I$18</f>
        <v>0</v>
      </c>
      <c r="E15" s="20"/>
    </row>
    <row r="16" spans="1:7" ht="21.9" customHeight="1" thickBot="1" x14ac:dyDescent="0.35">
      <c r="C16" s="11" t="s">
        <v>20</v>
      </c>
      <c r="D16" s="13">
        <f>Übersicht!$J$18</f>
        <v>0</v>
      </c>
      <c r="E16" s="20"/>
    </row>
    <row r="17" spans="3:5" ht="32.1" customHeight="1" x14ac:dyDescent="0.3">
      <c r="C17" s="12" t="s">
        <v>21</v>
      </c>
      <c r="D17" s="116">
        <f>SUM(D9:D16)</f>
        <v>0</v>
      </c>
      <c r="E17" s="122"/>
    </row>
    <row r="18" spans="3:5" ht="16.2" thickBot="1" x14ac:dyDescent="0.35">
      <c r="C18" s="8">
        <v>30</v>
      </c>
      <c r="D18" s="117"/>
      <c r="E18" s="123"/>
    </row>
    <row r="19" spans="3:5" ht="8.1" customHeight="1" thickBot="1" x14ac:dyDescent="0.35">
      <c r="C19" s="15"/>
      <c r="D19" s="43"/>
      <c r="E19" s="16"/>
    </row>
    <row r="20" spans="3:5" ht="20.100000000000001" customHeight="1" thickBot="1" x14ac:dyDescent="0.35">
      <c r="C20" s="8" t="s">
        <v>1</v>
      </c>
      <c r="D20" s="13"/>
      <c r="E20" s="20"/>
    </row>
    <row r="21" spans="3:5" ht="21.9" customHeight="1" thickBot="1" x14ac:dyDescent="0.35">
      <c r="C21" s="11" t="str">
        <f>Übersicht!$K$2</f>
        <v>W</v>
      </c>
      <c r="D21" s="13">
        <f>Übersicht!$K$18</f>
        <v>0</v>
      </c>
      <c r="E21" s="20"/>
    </row>
    <row r="22" spans="3:5" ht="21.9" customHeight="1" thickBot="1" x14ac:dyDescent="0.35">
      <c r="C22" s="11" t="str">
        <f>Übersicht!$L$2</f>
        <v>W</v>
      </c>
      <c r="D22" s="13">
        <f>Übersicht!$L$18</f>
        <v>0</v>
      </c>
      <c r="E22" s="20"/>
    </row>
    <row r="23" spans="3:5" ht="21.9" customHeight="1" thickBot="1" x14ac:dyDescent="0.35">
      <c r="C23" s="11" t="str">
        <f>Übersicht!$M$2</f>
        <v>W</v>
      </c>
      <c r="D23" s="13">
        <f>Übersicht!$M$18</f>
        <v>0</v>
      </c>
      <c r="E23" s="20"/>
    </row>
    <row r="24" spans="3:5" ht="32.1" customHeight="1" x14ac:dyDescent="0.3">
      <c r="C24" s="12" t="s">
        <v>22</v>
      </c>
      <c r="D24" s="116">
        <f>SUM(D21:D23)</f>
        <v>0</v>
      </c>
      <c r="E24" s="118"/>
    </row>
    <row r="25" spans="3:5" ht="16.2" thickBot="1" x14ac:dyDescent="0.35">
      <c r="C25" s="8">
        <v>15.5</v>
      </c>
      <c r="D25" s="117"/>
      <c r="E25" s="119"/>
    </row>
    <row r="26" spans="3:5" ht="8.1" customHeight="1" thickBot="1" x14ac:dyDescent="0.35">
      <c r="C26" s="17"/>
      <c r="D26" s="44"/>
      <c r="E26" s="15"/>
    </row>
    <row r="27" spans="3:5" ht="15.6" x14ac:dyDescent="0.3">
      <c r="C27" s="12" t="s">
        <v>23</v>
      </c>
      <c r="D27" s="116">
        <f>SUM(D17,D24)</f>
        <v>0</v>
      </c>
      <c r="E27" s="118"/>
    </row>
    <row r="28" spans="3:5" ht="16.2" thickBot="1" x14ac:dyDescent="0.35">
      <c r="C28" s="8">
        <v>45.5</v>
      </c>
      <c r="D28" s="117"/>
      <c r="E28" s="119"/>
    </row>
    <row r="29" spans="3:5" ht="8.1" customHeight="1" thickBot="1" x14ac:dyDescent="0.35">
      <c r="C29" s="15"/>
      <c r="D29" s="44"/>
      <c r="E29" s="15"/>
    </row>
    <row r="30" spans="3:5" x14ac:dyDescent="0.3">
      <c r="C30" s="116" t="s">
        <v>24</v>
      </c>
      <c r="D30" s="116" t="str">
        <f>IF(D27=0,"",VLOOKUP(D27,Skala!B5:'Skala'!D55,3))</f>
        <v/>
      </c>
      <c r="E30" s="118"/>
    </row>
    <row r="31" spans="3:5" ht="15" thickBot="1" x14ac:dyDescent="0.35">
      <c r="C31" s="117"/>
      <c r="D31" s="117"/>
      <c r="E31" s="119"/>
    </row>
    <row r="32" spans="3:5" ht="23.1" customHeight="1" thickBot="1" x14ac:dyDescent="0.35">
      <c r="C32" s="13" t="s">
        <v>25</v>
      </c>
      <c r="D32" s="45">
        <f ca="1">TODAY()</f>
        <v>43976</v>
      </c>
      <c r="E32" s="19"/>
    </row>
    <row r="33" spans="3:5" ht="24.9" customHeight="1" thickBot="1" x14ac:dyDescent="0.35">
      <c r="C33" s="13" t="s">
        <v>26</v>
      </c>
      <c r="D33" s="11"/>
      <c r="E33" s="19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8" t="s">
        <v>36</v>
      </c>
      <c r="D36" s="47"/>
    </row>
    <row r="37" spans="3:5" ht="15" thickTop="1" x14ac:dyDescent="0.3"/>
  </sheetData>
  <sheetProtection algorithmName="SHA-512" hashValue="V6skaZCAWTV4jwWan/yxtqZujCF4SplJ+xzDvE7kNHNTbQCfEWIUGKw3F5pXKRr3v4CL6ua6BKxZtV6JbIW/lQ==" saltValue="PFMQ9J/2nbk+c7shNT0aLA==" spinCount="100000"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7"/>
  <sheetViews>
    <sheetView topLeftCell="A16" zoomScale="90" zoomScaleNormal="90" workbookViewId="0">
      <selection activeCell="J23" sqref="J23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0" t="s">
        <v>52</v>
      </c>
      <c r="B1" s="120"/>
      <c r="C1" s="120"/>
      <c r="D1" s="120"/>
      <c r="E1" s="120"/>
      <c r="F1" s="120"/>
      <c r="G1" s="14"/>
    </row>
    <row r="2" spans="1:7" ht="39.9" customHeight="1" x14ac:dyDescent="0.3">
      <c r="A2" s="124" t="str">
        <f>'(1)'!$A$2</f>
        <v>Abschlussprüfung Mathematik 2020</v>
      </c>
      <c r="B2" s="124"/>
      <c r="C2" s="124"/>
      <c r="D2" s="124"/>
      <c r="E2" s="124"/>
      <c r="F2" s="124"/>
      <c r="G2" s="14"/>
    </row>
    <row r="3" spans="1:7" ht="20.100000000000001" customHeight="1" x14ac:dyDescent="0.3"/>
    <row r="4" spans="1:7" ht="20.100000000000001" customHeight="1" x14ac:dyDescent="0.35">
      <c r="C4" s="18" t="s">
        <v>27</v>
      </c>
      <c r="D4" s="102" t="str">
        <f>Übersicht!A19&amp;", "&amp;Übersicht!B19</f>
        <v xml:space="preserve">, </v>
      </c>
      <c r="E4" s="46" t="str">
        <f>Übersicht!$A$1</f>
        <v>Klasse 10</v>
      </c>
    </row>
    <row r="5" spans="1:7" ht="12" customHeight="1" thickBot="1" x14ac:dyDescent="0.35"/>
    <row r="6" spans="1:7" ht="17.399999999999999" x14ac:dyDescent="0.3">
      <c r="C6" s="118"/>
      <c r="D6" s="4" t="s">
        <v>10</v>
      </c>
      <c r="E6" s="6" t="s">
        <v>10</v>
      </c>
    </row>
    <row r="7" spans="1:7" ht="30" customHeight="1" thickBot="1" x14ac:dyDescent="0.35">
      <c r="C7" s="119"/>
      <c r="D7" s="5" t="s">
        <v>11</v>
      </c>
      <c r="E7" s="7" t="s">
        <v>12</v>
      </c>
    </row>
    <row r="8" spans="1:7" ht="20.100000000000001" customHeight="1" thickBot="1" x14ac:dyDescent="0.35">
      <c r="C8" s="8" t="s">
        <v>0</v>
      </c>
      <c r="D8" s="13"/>
      <c r="E8" s="20"/>
    </row>
    <row r="9" spans="1:7" ht="21.9" customHeight="1" thickBot="1" x14ac:dyDescent="0.35">
      <c r="C9" s="11" t="s">
        <v>13</v>
      </c>
      <c r="D9" s="13">
        <f>Übersicht!$C$19</f>
        <v>0</v>
      </c>
      <c r="E9" s="20"/>
    </row>
    <row r="10" spans="1:7" ht="21.9" customHeight="1" thickBot="1" x14ac:dyDescent="0.35">
      <c r="C10" s="11" t="s">
        <v>14</v>
      </c>
      <c r="D10" s="13">
        <f>Übersicht!$D$19</f>
        <v>0</v>
      </c>
      <c r="E10" s="20"/>
    </row>
    <row r="11" spans="1:7" ht="21.9" customHeight="1" thickBot="1" x14ac:dyDescent="0.35">
      <c r="C11" s="11" t="s">
        <v>15</v>
      </c>
      <c r="D11" s="13">
        <f>Übersicht!$E$19</f>
        <v>0</v>
      </c>
      <c r="E11" s="20"/>
    </row>
    <row r="12" spans="1:7" ht="21.9" customHeight="1" thickBot="1" x14ac:dyDescent="0.35">
      <c r="C12" s="11" t="s">
        <v>16</v>
      </c>
      <c r="D12" s="13">
        <f>Übersicht!$F$19</f>
        <v>0</v>
      </c>
      <c r="E12" s="20"/>
    </row>
    <row r="13" spans="1:7" ht="21.9" customHeight="1" thickBot="1" x14ac:dyDescent="0.35">
      <c r="C13" s="11" t="s">
        <v>17</v>
      </c>
      <c r="D13" s="13">
        <f>Übersicht!$G$19</f>
        <v>0</v>
      </c>
      <c r="E13" s="20"/>
    </row>
    <row r="14" spans="1:7" ht="21.9" customHeight="1" thickBot="1" x14ac:dyDescent="0.35">
      <c r="C14" s="11" t="s">
        <v>18</v>
      </c>
      <c r="D14" s="13">
        <f>Übersicht!$H$19</f>
        <v>0</v>
      </c>
      <c r="E14" s="20"/>
    </row>
    <row r="15" spans="1:7" ht="21.9" customHeight="1" thickBot="1" x14ac:dyDescent="0.35">
      <c r="C15" s="11" t="s">
        <v>19</v>
      </c>
      <c r="D15" s="13">
        <f>Übersicht!$I$19</f>
        <v>0</v>
      </c>
      <c r="E15" s="20"/>
    </row>
    <row r="16" spans="1:7" ht="21.9" customHeight="1" thickBot="1" x14ac:dyDescent="0.35">
      <c r="C16" s="11" t="s">
        <v>20</v>
      </c>
      <c r="D16" s="13">
        <f>Übersicht!$J$19</f>
        <v>0</v>
      </c>
      <c r="E16" s="20"/>
    </row>
    <row r="17" spans="3:5" ht="32.1" customHeight="1" x14ac:dyDescent="0.3">
      <c r="C17" s="12" t="s">
        <v>21</v>
      </c>
      <c r="D17" s="116">
        <f>SUM(D9:D16)</f>
        <v>0</v>
      </c>
      <c r="E17" s="122"/>
    </row>
    <row r="18" spans="3:5" ht="16.2" thickBot="1" x14ac:dyDescent="0.35">
      <c r="C18" s="8">
        <v>30</v>
      </c>
      <c r="D18" s="117"/>
      <c r="E18" s="123"/>
    </row>
    <row r="19" spans="3:5" ht="8.1" customHeight="1" thickBot="1" x14ac:dyDescent="0.35">
      <c r="C19" s="15"/>
      <c r="D19" s="43"/>
      <c r="E19" s="16"/>
    </row>
    <row r="20" spans="3:5" ht="20.100000000000001" customHeight="1" thickBot="1" x14ac:dyDescent="0.35">
      <c r="C20" s="8" t="s">
        <v>1</v>
      </c>
      <c r="D20" s="13"/>
      <c r="E20" s="20"/>
    </row>
    <row r="21" spans="3:5" ht="21.9" customHeight="1" thickBot="1" x14ac:dyDescent="0.35">
      <c r="C21" s="11" t="str">
        <f>Übersicht!$K$2</f>
        <v>W</v>
      </c>
      <c r="D21" s="13">
        <f>Übersicht!$K$19</f>
        <v>0</v>
      </c>
      <c r="E21" s="20"/>
    </row>
    <row r="22" spans="3:5" ht="21.9" customHeight="1" thickBot="1" x14ac:dyDescent="0.35">
      <c r="C22" s="11" t="str">
        <f>Übersicht!$L$2</f>
        <v>W</v>
      </c>
      <c r="D22" s="13">
        <f>Übersicht!$L$19</f>
        <v>0</v>
      </c>
      <c r="E22" s="20"/>
    </row>
    <row r="23" spans="3:5" ht="21.9" customHeight="1" thickBot="1" x14ac:dyDescent="0.35">
      <c r="C23" s="11" t="str">
        <f>Übersicht!$M$2</f>
        <v>W</v>
      </c>
      <c r="D23" s="13">
        <f>Übersicht!$M$19</f>
        <v>0</v>
      </c>
      <c r="E23" s="20"/>
    </row>
    <row r="24" spans="3:5" ht="32.1" customHeight="1" x14ac:dyDescent="0.3">
      <c r="C24" s="12" t="s">
        <v>22</v>
      </c>
      <c r="D24" s="116">
        <f>SUM(D21:D23)</f>
        <v>0</v>
      </c>
      <c r="E24" s="118"/>
    </row>
    <row r="25" spans="3:5" ht="16.2" thickBot="1" x14ac:dyDescent="0.35">
      <c r="C25" s="8">
        <v>15.5</v>
      </c>
      <c r="D25" s="117"/>
      <c r="E25" s="119"/>
    </row>
    <row r="26" spans="3:5" ht="8.1" customHeight="1" thickBot="1" x14ac:dyDescent="0.35">
      <c r="C26" s="17"/>
      <c r="D26" s="44"/>
      <c r="E26" s="15"/>
    </row>
    <row r="27" spans="3:5" ht="15.6" x14ac:dyDescent="0.3">
      <c r="C27" s="12" t="s">
        <v>23</v>
      </c>
      <c r="D27" s="116">
        <f>SUM(D17,D24)</f>
        <v>0</v>
      </c>
      <c r="E27" s="118"/>
    </row>
    <row r="28" spans="3:5" ht="16.2" thickBot="1" x14ac:dyDescent="0.35">
      <c r="C28" s="8">
        <v>45.5</v>
      </c>
      <c r="D28" s="117"/>
      <c r="E28" s="119"/>
    </row>
    <row r="29" spans="3:5" ht="8.1" customHeight="1" thickBot="1" x14ac:dyDescent="0.35">
      <c r="C29" s="15"/>
      <c r="D29" s="44"/>
      <c r="E29" s="15"/>
    </row>
    <row r="30" spans="3:5" x14ac:dyDescent="0.3">
      <c r="C30" s="116" t="s">
        <v>24</v>
      </c>
      <c r="D30" s="116" t="str">
        <f>IF(D27=0,"",VLOOKUP(D27,Skala!B5:'Skala'!D55,3))</f>
        <v/>
      </c>
      <c r="E30" s="118"/>
    </row>
    <row r="31" spans="3:5" ht="15" thickBot="1" x14ac:dyDescent="0.35">
      <c r="C31" s="117"/>
      <c r="D31" s="117"/>
      <c r="E31" s="119"/>
    </row>
    <row r="32" spans="3:5" ht="23.1" customHeight="1" thickBot="1" x14ac:dyDescent="0.35">
      <c r="C32" s="13" t="s">
        <v>25</v>
      </c>
      <c r="D32" s="45">
        <f ca="1">TODAY()</f>
        <v>43976</v>
      </c>
      <c r="E32" s="19"/>
    </row>
    <row r="33" spans="3:5" ht="24.9" customHeight="1" thickBot="1" x14ac:dyDescent="0.35">
      <c r="C33" s="13" t="s">
        <v>26</v>
      </c>
      <c r="D33" s="11"/>
      <c r="E33" s="19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8" t="s">
        <v>36</v>
      </c>
      <c r="D36" s="47"/>
    </row>
    <row r="37" spans="3:5" ht="15" thickTop="1" x14ac:dyDescent="0.3"/>
  </sheetData>
  <sheetProtection algorithmName="SHA-512" hashValue="ajne2jJwOaXsYScD7yQ9N/qrZV+yhpgK4FnBVt/OL3vsmRP4GDG5CJ3wfClh33NqCH4xXwZFzofU4dmPRClnWg==" saltValue="YWd7TcG65GybJPC2mFZ3Nw==" spinCount="100000"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7"/>
  <sheetViews>
    <sheetView topLeftCell="A16" zoomScale="90" zoomScaleNormal="90" workbookViewId="0">
      <selection activeCell="H28" sqref="H28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0" t="s">
        <v>52</v>
      </c>
      <c r="B1" s="120"/>
      <c r="C1" s="120"/>
      <c r="D1" s="120"/>
      <c r="E1" s="120"/>
      <c r="F1" s="120"/>
      <c r="G1" s="14"/>
    </row>
    <row r="2" spans="1:7" ht="39.9" customHeight="1" x14ac:dyDescent="0.3">
      <c r="A2" s="124" t="str">
        <f>'(1)'!$A$2</f>
        <v>Abschlussprüfung Mathematik 2020</v>
      </c>
      <c r="B2" s="124"/>
      <c r="C2" s="124"/>
      <c r="D2" s="124"/>
      <c r="E2" s="124"/>
      <c r="F2" s="124"/>
      <c r="G2" s="14"/>
    </row>
    <row r="3" spans="1:7" ht="20.100000000000001" customHeight="1" x14ac:dyDescent="0.3"/>
    <row r="4" spans="1:7" ht="20.100000000000001" customHeight="1" x14ac:dyDescent="0.35">
      <c r="C4" s="18" t="s">
        <v>27</v>
      </c>
      <c r="D4" s="102" t="str">
        <f>Übersicht!A20&amp;", "&amp;Übersicht!B20</f>
        <v xml:space="preserve">, </v>
      </c>
      <c r="E4" s="46" t="str">
        <f>Übersicht!$A$1</f>
        <v>Klasse 10</v>
      </c>
    </row>
    <row r="5" spans="1:7" ht="12" customHeight="1" thickBot="1" x14ac:dyDescent="0.35"/>
    <row r="6" spans="1:7" ht="17.399999999999999" x14ac:dyDescent="0.3">
      <c r="C6" s="118"/>
      <c r="D6" s="4" t="s">
        <v>10</v>
      </c>
      <c r="E6" s="6" t="s">
        <v>10</v>
      </c>
    </row>
    <row r="7" spans="1:7" ht="30" customHeight="1" thickBot="1" x14ac:dyDescent="0.35">
      <c r="C7" s="119"/>
      <c r="D7" s="5" t="s">
        <v>11</v>
      </c>
      <c r="E7" s="7" t="s">
        <v>12</v>
      </c>
    </row>
    <row r="8" spans="1:7" ht="20.100000000000001" customHeight="1" thickBot="1" x14ac:dyDescent="0.35">
      <c r="C8" s="8" t="s">
        <v>0</v>
      </c>
      <c r="D8" s="13"/>
      <c r="E8" s="20"/>
    </row>
    <row r="9" spans="1:7" ht="21.9" customHeight="1" thickBot="1" x14ac:dyDescent="0.35">
      <c r="C9" s="11" t="s">
        <v>13</v>
      </c>
      <c r="D9" s="13">
        <f>Übersicht!$C$20</f>
        <v>0</v>
      </c>
      <c r="E9" s="20"/>
    </row>
    <row r="10" spans="1:7" ht="21.9" customHeight="1" thickBot="1" x14ac:dyDescent="0.35">
      <c r="C10" s="11" t="s">
        <v>14</v>
      </c>
      <c r="D10" s="13">
        <f>Übersicht!$D$20</f>
        <v>0</v>
      </c>
      <c r="E10" s="20"/>
    </row>
    <row r="11" spans="1:7" ht="21.9" customHeight="1" thickBot="1" x14ac:dyDescent="0.35">
      <c r="C11" s="11" t="s">
        <v>15</v>
      </c>
      <c r="D11" s="13">
        <f>Übersicht!$E$20</f>
        <v>0</v>
      </c>
      <c r="E11" s="20"/>
    </row>
    <row r="12" spans="1:7" ht="21.9" customHeight="1" thickBot="1" x14ac:dyDescent="0.35">
      <c r="C12" s="11" t="s">
        <v>16</v>
      </c>
      <c r="D12" s="13">
        <f>Übersicht!$F$20</f>
        <v>0</v>
      </c>
      <c r="E12" s="20"/>
    </row>
    <row r="13" spans="1:7" ht="21.9" customHeight="1" thickBot="1" x14ac:dyDescent="0.35">
      <c r="C13" s="11" t="s">
        <v>17</v>
      </c>
      <c r="D13" s="13">
        <f>Übersicht!$G$20</f>
        <v>0</v>
      </c>
      <c r="E13" s="20"/>
    </row>
    <row r="14" spans="1:7" ht="21.9" customHeight="1" thickBot="1" x14ac:dyDescent="0.35">
      <c r="C14" s="11" t="s">
        <v>18</v>
      </c>
      <c r="D14" s="13">
        <f>Übersicht!$H$20</f>
        <v>0</v>
      </c>
      <c r="E14" s="20"/>
    </row>
    <row r="15" spans="1:7" ht="21.9" customHeight="1" thickBot="1" x14ac:dyDescent="0.35">
      <c r="C15" s="11" t="s">
        <v>19</v>
      </c>
      <c r="D15" s="13">
        <f>Übersicht!$I$20</f>
        <v>0</v>
      </c>
      <c r="E15" s="20"/>
    </row>
    <row r="16" spans="1:7" ht="21.9" customHeight="1" thickBot="1" x14ac:dyDescent="0.35">
      <c r="C16" s="11" t="s">
        <v>20</v>
      </c>
      <c r="D16" s="13">
        <f>Übersicht!$J$20</f>
        <v>0</v>
      </c>
      <c r="E16" s="20"/>
    </row>
    <row r="17" spans="3:5" ht="32.1" customHeight="1" x14ac:dyDescent="0.3">
      <c r="C17" s="12" t="s">
        <v>21</v>
      </c>
      <c r="D17" s="116">
        <f>SUM(D9:D16)</f>
        <v>0</v>
      </c>
      <c r="E17" s="122"/>
    </row>
    <row r="18" spans="3:5" ht="16.2" thickBot="1" x14ac:dyDescent="0.35">
      <c r="C18" s="8">
        <v>30</v>
      </c>
      <c r="D18" s="117"/>
      <c r="E18" s="123"/>
    </row>
    <row r="19" spans="3:5" ht="8.1" customHeight="1" thickBot="1" x14ac:dyDescent="0.35">
      <c r="C19" s="15"/>
      <c r="D19" s="43"/>
      <c r="E19" s="16"/>
    </row>
    <row r="20" spans="3:5" ht="20.100000000000001" customHeight="1" thickBot="1" x14ac:dyDescent="0.35">
      <c r="C20" s="8" t="s">
        <v>1</v>
      </c>
      <c r="D20" s="13"/>
      <c r="E20" s="20"/>
    </row>
    <row r="21" spans="3:5" ht="21.9" customHeight="1" thickBot="1" x14ac:dyDescent="0.35">
      <c r="C21" s="11" t="str">
        <f>Übersicht!$K$2</f>
        <v>W</v>
      </c>
      <c r="D21" s="13">
        <f>Übersicht!$K$20</f>
        <v>0</v>
      </c>
      <c r="E21" s="20"/>
    </row>
    <row r="22" spans="3:5" ht="21.9" customHeight="1" thickBot="1" x14ac:dyDescent="0.35">
      <c r="C22" s="11" t="str">
        <f>Übersicht!$L$2</f>
        <v>W</v>
      </c>
      <c r="D22" s="13">
        <f>Übersicht!$L$20</f>
        <v>0</v>
      </c>
      <c r="E22" s="20"/>
    </row>
    <row r="23" spans="3:5" ht="21.9" customHeight="1" thickBot="1" x14ac:dyDescent="0.35">
      <c r="C23" s="11" t="str">
        <f>Übersicht!$M$2</f>
        <v>W</v>
      </c>
      <c r="D23" s="13">
        <f>Übersicht!$M$20</f>
        <v>0</v>
      </c>
      <c r="E23" s="20"/>
    </row>
    <row r="24" spans="3:5" ht="32.1" customHeight="1" x14ac:dyDescent="0.3">
      <c r="C24" s="12" t="s">
        <v>22</v>
      </c>
      <c r="D24" s="116">
        <f>SUM(D21:D23)</f>
        <v>0</v>
      </c>
      <c r="E24" s="118"/>
    </row>
    <row r="25" spans="3:5" ht="16.2" thickBot="1" x14ac:dyDescent="0.35">
      <c r="C25" s="8">
        <v>15.5</v>
      </c>
      <c r="D25" s="117"/>
      <c r="E25" s="119"/>
    </row>
    <row r="26" spans="3:5" ht="8.1" customHeight="1" thickBot="1" x14ac:dyDescent="0.35">
      <c r="C26" s="17"/>
      <c r="D26" s="44"/>
      <c r="E26" s="15"/>
    </row>
    <row r="27" spans="3:5" ht="15.6" x14ac:dyDescent="0.3">
      <c r="C27" s="12" t="s">
        <v>23</v>
      </c>
      <c r="D27" s="116">
        <f>SUM(D17,D24)</f>
        <v>0</v>
      </c>
      <c r="E27" s="118"/>
    </row>
    <row r="28" spans="3:5" ht="16.2" thickBot="1" x14ac:dyDescent="0.35">
      <c r="C28" s="8">
        <v>45.5</v>
      </c>
      <c r="D28" s="117"/>
      <c r="E28" s="119"/>
    </row>
    <row r="29" spans="3:5" ht="8.1" customHeight="1" thickBot="1" x14ac:dyDescent="0.35">
      <c r="C29" s="15"/>
      <c r="D29" s="44"/>
      <c r="E29" s="15"/>
    </row>
    <row r="30" spans="3:5" x14ac:dyDescent="0.3">
      <c r="C30" s="116" t="s">
        <v>24</v>
      </c>
      <c r="D30" s="116" t="str">
        <f>IF(D27=0,"",VLOOKUP(D27,Skala!B5:'Skala'!D55,3))</f>
        <v/>
      </c>
      <c r="E30" s="118"/>
    </row>
    <row r="31" spans="3:5" ht="15" thickBot="1" x14ac:dyDescent="0.35">
      <c r="C31" s="117"/>
      <c r="D31" s="117"/>
      <c r="E31" s="119"/>
    </row>
    <row r="32" spans="3:5" ht="23.1" customHeight="1" thickBot="1" x14ac:dyDescent="0.35">
      <c r="C32" s="13" t="s">
        <v>25</v>
      </c>
      <c r="D32" s="45">
        <f ca="1">TODAY()</f>
        <v>43976</v>
      </c>
      <c r="E32" s="19"/>
    </row>
    <row r="33" spans="3:5" ht="24.9" customHeight="1" thickBot="1" x14ac:dyDescent="0.35">
      <c r="C33" s="13" t="s">
        <v>26</v>
      </c>
      <c r="D33" s="11"/>
      <c r="E33" s="19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8" t="s">
        <v>36</v>
      </c>
      <c r="D36" s="47"/>
    </row>
    <row r="37" spans="3:5" ht="15" thickTop="1" x14ac:dyDescent="0.3"/>
  </sheetData>
  <sheetProtection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7"/>
  <sheetViews>
    <sheetView topLeftCell="A10" zoomScale="90" zoomScaleNormal="90" workbookViewId="0">
      <selection activeCell="F25" sqref="F25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0" t="s">
        <v>52</v>
      </c>
      <c r="B1" s="120"/>
      <c r="C1" s="120"/>
      <c r="D1" s="120"/>
      <c r="E1" s="120"/>
      <c r="F1" s="120"/>
      <c r="G1" s="14"/>
    </row>
    <row r="2" spans="1:7" ht="39.9" customHeight="1" x14ac:dyDescent="0.3">
      <c r="A2" s="124" t="str">
        <f>'(1)'!$A$2</f>
        <v>Abschlussprüfung Mathematik 2020</v>
      </c>
      <c r="B2" s="124"/>
      <c r="C2" s="124"/>
      <c r="D2" s="124"/>
      <c r="E2" s="124"/>
      <c r="F2" s="124"/>
      <c r="G2" s="14"/>
    </row>
    <row r="3" spans="1:7" ht="20.100000000000001" customHeight="1" x14ac:dyDescent="0.3"/>
    <row r="4" spans="1:7" ht="20.100000000000001" customHeight="1" x14ac:dyDescent="0.35">
      <c r="C4" s="18" t="s">
        <v>27</v>
      </c>
      <c r="D4" s="102" t="str">
        <f>Übersicht!A21&amp;", "&amp;Übersicht!B21</f>
        <v xml:space="preserve">, </v>
      </c>
      <c r="E4" s="46" t="str">
        <f>Übersicht!$A$1</f>
        <v>Klasse 10</v>
      </c>
    </row>
    <row r="5" spans="1:7" ht="12" customHeight="1" thickBot="1" x14ac:dyDescent="0.35"/>
    <row r="6" spans="1:7" ht="17.399999999999999" x14ac:dyDescent="0.3">
      <c r="C6" s="118"/>
      <c r="D6" s="4" t="s">
        <v>10</v>
      </c>
      <c r="E6" s="6" t="s">
        <v>10</v>
      </c>
    </row>
    <row r="7" spans="1:7" ht="30" customHeight="1" thickBot="1" x14ac:dyDescent="0.35">
      <c r="C7" s="119"/>
      <c r="D7" s="5" t="s">
        <v>11</v>
      </c>
      <c r="E7" s="7" t="s">
        <v>12</v>
      </c>
    </row>
    <row r="8" spans="1:7" ht="20.100000000000001" customHeight="1" thickBot="1" x14ac:dyDescent="0.35">
      <c r="C8" s="8" t="s">
        <v>0</v>
      </c>
      <c r="D8" s="13"/>
      <c r="E8" s="20"/>
    </row>
    <row r="9" spans="1:7" ht="21.9" customHeight="1" thickBot="1" x14ac:dyDescent="0.35">
      <c r="C9" s="11" t="s">
        <v>13</v>
      </c>
      <c r="D9" s="13">
        <f>Übersicht!$C$21</f>
        <v>0</v>
      </c>
      <c r="E9" s="20"/>
    </row>
    <row r="10" spans="1:7" ht="21.9" customHeight="1" thickBot="1" x14ac:dyDescent="0.35">
      <c r="C10" s="11" t="s">
        <v>14</v>
      </c>
      <c r="D10" s="13">
        <f>Übersicht!$D$21</f>
        <v>0</v>
      </c>
      <c r="E10" s="20"/>
    </row>
    <row r="11" spans="1:7" ht="21.9" customHeight="1" thickBot="1" x14ac:dyDescent="0.35">
      <c r="C11" s="11" t="s">
        <v>15</v>
      </c>
      <c r="D11" s="13">
        <f>Übersicht!$E$21</f>
        <v>0</v>
      </c>
      <c r="E11" s="20"/>
    </row>
    <row r="12" spans="1:7" ht="21.9" customHeight="1" thickBot="1" x14ac:dyDescent="0.35">
      <c r="C12" s="11" t="s">
        <v>16</v>
      </c>
      <c r="D12" s="13">
        <f>Übersicht!$F$21</f>
        <v>0</v>
      </c>
      <c r="E12" s="20"/>
    </row>
    <row r="13" spans="1:7" ht="21.9" customHeight="1" thickBot="1" x14ac:dyDescent="0.35">
      <c r="C13" s="11" t="s">
        <v>17</v>
      </c>
      <c r="D13" s="13">
        <f>Übersicht!$G$21</f>
        <v>0</v>
      </c>
      <c r="E13" s="20"/>
    </row>
    <row r="14" spans="1:7" ht="21.9" customHeight="1" thickBot="1" x14ac:dyDescent="0.35">
      <c r="C14" s="11" t="s">
        <v>18</v>
      </c>
      <c r="D14" s="13">
        <f>Übersicht!$H$21</f>
        <v>0</v>
      </c>
      <c r="E14" s="20"/>
    </row>
    <row r="15" spans="1:7" ht="21.9" customHeight="1" thickBot="1" x14ac:dyDescent="0.35">
      <c r="C15" s="11" t="s">
        <v>19</v>
      </c>
      <c r="D15" s="13">
        <f>Übersicht!$I$21</f>
        <v>0</v>
      </c>
      <c r="E15" s="20"/>
    </row>
    <row r="16" spans="1:7" ht="21.9" customHeight="1" thickBot="1" x14ac:dyDescent="0.35">
      <c r="C16" s="11" t="s">
        <v>20</v>
      </c>
      <c r="D16" s="13">
        <f>Übersicht!$J$21</f>
        <v>0</v>
      </c>
      <c r="E16" s="20"/>
    </row>
    <row r="17" spans="3:5" ht="32.1" customHeight="1" x14ac:dyDescent="0.3">
      <c r="C17" s="12" t="s">
        <v>21</v>
      </c>
      <c r="D17" s="116">
        <f>SUM(D9:D16)</f>
        <v>0</v>
      </c>
      <c r="E17" s="122"/>
    </row>
    <row r="18" spans="3:5" ht="16.2" thickBot="1" x14ac:dyDescent="0.35">
      <c r="C18" s="8">
        <v>30</v>
      </c>
      <c r="D18" s="117"/>
      <c r="E18" s="123"/>
    </row>
    <row r="19" spans="3:5" ht="8.1" customHeight="1" thickBot="1" x14ac:dyDescent="0.35">
      <c r="C19" s="15"/>
      <c r="D19" s="43"/>
      <c r="E19" s="16"/>
    </row>
    <row r="20" spans="3:5" ht="20.100000000000001" customHeight="1" thickBot="1" x14ac:dyDescent="0.35">
      <c r="C20" s="8" t="s">
        <v>1</v>
      </c>
      <c r="D20" s="13"/>
      <c r="E20" s="20"/>
    </row>
    <row r="21" spans="3:5" ht="21.9" customHeight="1" thickBot="1" x14ac:dyDescent="0.35">
      <c r="C21" s="11" t="str">
        <f>Übersicht!$K$2</f>
        <v>W</v>
      </c>
      <c r="D21" s="13">
        <f>Übersicht!$K$21</f>
        <v>0</v>
      </c>
      <c r="E21" s="20"/>
    </row>
    <row r="22" spans="3:5" ht="21.9" customHeight="1" thickBot="1" x14ac:dyDescent="0.35">
      <c r="C22" s="11" t="str">
        <f>Übersicht!$L$2</f>
        <v>W</v>
      </c>
      <c r="D22" s="13">
        <f>Übersicht!$L$21</f>
        <v>0</v>
      </c>
      <c r="E22" s="20"/>
    </row>
    <row r="23" spans="3:5" ht="21.9" customHeight="1" thickBot="1" x14ac:dyDescent="0.35">
      <c r="C23" s="11" t="str">
        <f>Übersicht!$M$2</f>
        <v>W</v>
      </c>
      <c r="D23" s="13">
        <f>Übersicht!$M$21</f>
        <v>0</v>
      </c>
      <c r="E23" s="20"/>
    </row>
    <row r="24" spans="3:5" ht="32.1" customHeight="1" x14ac:dyDescent="0.3">
      <c r="C24" s="12" t="s">
        <v>22</v>
      </c>
      <c r="D24" s="116">
        <f>SUM(D21:D23)</f>
        <v>0</v>
      </c>
      <c r="E24" s="118"/>
    </row>
    <row r="25" spans="3:5" ht="16.2" thickBot="1" x14ac:dyDescent="0.35">
      <c r="C25" s="8">
        <v>15.5</v>
      </c>
      <c r="D25" s="117"/>
      <c r="E25" s="119"/>
    </row>
    <row r="26" spans="3:5" ht="8.1" customHeight="1" thickBot="1" x14ac:dyDescent="0.35">
      <c r="C26" s="17"/>
      <c r="D26" s="44"/>
      <c r="E26" s="15"/>
    </row>
    <row r="27" spans="3:5" ht="15.6" x14ac:dyDescent="0.3">
      <c r="C27" s="12" t="s">
        <v>23</v>
      </c>
      <c r="D27" s="116">
        <f>SUM(D17,D24)</f>
        <v>0</v>
      </c>
      <c r="E27" s="118"/>
    </row>
    <row r="28" spans="3:5" ht="16.2" thickBot="1" x14ac:dyDescent="0.35">
      <c r="C28" s="8">
        <v>45.5</v>
      </c>
      <c r="D28" s="117"/>
      <c r="E28" s="119"/>
    </row>
    <row r="29" spans="3:5" ht="8.1" customHeight="1" thickBot="1" x14ac:dyDescent="0.35">
      <c r="C29" s="15"/>
      <c r="D29" s="44"/>
      <c r="E29" s="15"/>
    </row>
    <row r="30" spans="3:5" x14ac:dyDescent="0.3">
      <c r="C30" s="116" t="s">
        <v>24</v>
      </c>
      <c r="D30" s="116" t="str">
        <f>IF(D27=0,"",VLOOKUP(D27,Skala!B5:'Skala'!D55,3))</f>
        <v/>
      </c>
      <c r="E30" s="118"/>
    </row>
    <row r="31" spans="3:5" ht="15" thickBot="1" x14ac:dyDescent="0.35">
      <c r="C31" s="117"/>
      <c r="D31" s="117"/>
      <c r="E31" s="119"/>
    </row>
    <row r="32" spans="3:5" ht="23.1" customHeight="1" thickBot="1" x14ac:dyDescent="0.35">
      <c r="C32" s="13" t="s">
        <v>25</v>
      </c>
      <c r="D32" s="45">
        <f ca="1">TODAY()</f>
        <v>43976</v>
      </c>
      <c r="E32" s="19"/>
    </row>
    <row r="33" spans="3:5" ht="24.9" customHeight="1" thickBot="1" x14ac:dyDescent="0.35">
      <c r="C33" s="13" t="s">
        <v>26</v>
      </c>
      <c r="D33" s="11"/>
      <c r="E33" s="19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8" t="s">
        <v>36</v>
      </c>
      <c r="D36" s="47"/>
    </row>
    <row r="37" spans="3:5" ht="15" thickTop="1" x14ac:dyDescent="0.3"/>
  </sheetData>
  <sheetProtection algorithmName="SHA-512" hashValue="SFFe8nsalnjbwoJmZ7oFseQ8/ru2yuUHrz/iU+dMTuu7ctPvjRzoAqreHy6Bo1GyZVrKB2+KgD8mi3dru3b4wQ==" saltValue="9FfTZeWv+TeKdfYl+8Rmfg==" spinCount="100000"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6"/>
  <sheetViews>
    <sheetView zoomScale="90" zoomScaleNormal="90" zoomScaleSheetLayoutView="100" workbookViewId="0">
      <selection activeCell="E5" sqref="E5"/>
    </sheetView>
  </sheetViews>
  <sheetFormatPr baseColWidth="10" defaultColWidth="11.44140625" defaultRowHeight="13.2" x14ac:dyDescent="0.25"/>
  <cols>
    <col min="1" max="1" width="22.88671875" style="21" customWidth="1"/>
    <col min="2" max="4" width="11.44140625" style="25"/>
    <col min="5" max="5" width="25.5546875" style="25" customWidth="1"/>
    <col min="6" max="6" width="11.44140625" style="25" hidden="1" customWidth="1"/>
    <col min="7" max="16384" width="11.44140625" style="21"/>
  </cols>
  <sheetData>
    <row r="1" spans="1:6" ht="40.5" customHeight="1" x14ac:dyDescent="0.5">
      <c r="A1" s="112" t="s">
        <v>28</v>
      </c>
      <c r="B1" s="113"/>
      <c r="C1" s="113"/>
      <c r="D1" s="113"/>
      <c r="E1" s="113"/>
      <c r="F1" s="114"/>
    </row>
    <row r="2" spans="1:6" ht="12.75" customHeight="1" x14ac:dyDescent="0.5">
      <c r="A2" s="28"/>
      <c r="B2" s="29"/>
      <c r="C2" s="29"/>
      <c r="D2" s="29"/>
      <c r="E2" s="29"/>
      <c r="F2" s="30"/>
    </row>
    <row r="3" spans="1:6" ht="9" customHeight="1" x14ac:dyDescent="0.5">
      <c r="A3" s="31"/>
      <c r="B3" s="32"/>
      <c r="C3" s="32"/>
      <c r="D3" s="32"/>
      <c r="E3" s="32"/>
      <c r="F3" s="33"/>
    </row>
    <row r="4" spans="1:6" ht="16.5" customHeight="1" x14ac:dyDescent="0.3">
      <c r="A4" s="34" t="s">
        <v>29</v>
      </c>
      <c r="B4" s="35" t="s">
        <v>30</v>
      </c>
      <c r="C4" s="35" t="s">
        <v>31</v>
      </c>
      <c r="D4" s="35" t="s">
        <v>32</v>
      </c>
      <c r="E4" s="36" t="s">
        <v>33</v>
      </c>
      <c r="F4" s="34"/>
    </row>
    <row r="5" spans="1:6" ht="16.5" customHeight="1" thickBot="1" x14ac:dyDescent="0.35">
      <c r="A5" s="37">
        <v>45.5</v>
      </c>
      <c r="B5" s="38">
        <f>B6-A9</f>
        <v>-0.5</v>
      </c>
      <c r="C5" s="38">
        <v>0</v>
      </c>
      <c r="D5" s="38">
        <v>6</v>
      </c>
      <c r="E5" s="22">
        <v>17</v>
      </c>
      <c r="F5" s="34"/>
    </row>
    <row r="6" spans="1:6" ht="16.5" customHeight="1" x14ac:dyDescent="0.3">
      <c r="A6" s="23" t="s">
        <v>34</v>
      </c>
      <c r="B6" s="39">
        <v>0.5</v>
      </c>
      <c r="C6" s="39">
        <f>C7-A9</f>
        <v>0.5</v>
      </c>
      <c r="D6" s="39">
        <v>5.9</v>
      </c>
      <c r="E6" s="24" t="s">
        <v>32</v>
      </c>
      <c r="F6" s="40"/>
    </row>
    <row r="7" spans="1:6" ht="16.5" customHeight="1" thickBot="1" x14ac:dyDescent="0.35">
      <c r="A7" s="26">
        <v>0.5</v>
      </c>
      <c r="B7" s="39">
        <f>B8-A9</f>
        <v>1</v>
      </c>
      <c r="C7" s="39">
        <f>C8-A9</f>
        <v>1.5</v>
      </c>
      <c r="D7" s="39">
        <v>5.8</v>
      </c>
      <c r="E7" s="27">
        <f>IF(E5&gt;C55,1,IF(E5&lt;B5,6,VLOOKUP(E5,B5:D55,3)))</f>
        <v>4.0999999999999996</v>
      </c>
      <c r="F7" s="40"/>
    </row>
    <row r="8" spans="1:6" ht="16.5" customHeight="1" x14ac:dyDescent="0.3">
      <c r="A8" s="23" t="s">
        <v>35</v>
      </c>
      <c r="B8" s="39">
        <f>B9-A9</f>
        <v>2</v>
      </c>
      <c r="C8" s="39">
        <f>C9-A9</f>
        <v>2.5</v>
      </c>
      <c r="D8" s="39">
        <v>5.7</v>
      </c>
      <c r="E8" s="40"/>
      <c r="F8" s="40"/>
    </row>
    <row r="9" spans="1:6" ht="16.5" customHeight="1" thickBot="1" x14ac:dyDescent="0.35">
      <c r="A9" s="26">
        <v>1</v>
      </c>
      <c r="B9" s="39">
        <f>B10-A9</f>
        <v>3</v>
      </c>
      <c r="C9" s="39">
        <f>C10-A9</f>
        <v>3.5</v>
      </c>
      <c r="D9" s="39">
        <v>5.6</v>
      </c>
      <c r="E9" s="40"/>
      <c r="F9" s="40"/>
    </row>
    <row r="10" spans="1:6" ht="16.5" customHeight="1" x14ac:dyDescent="0.25">
      <c r="A10" s="41"/>
      <c r="B10" s="39">
        <f>B11-A9</f>
        <v>4</v>
      </c>
      <c r="C10" s="39">
        <v>4.5</v>
      </c>
      <c r="D10" s="39">
        <v>5.5</v>
      </c>
      <c r="E10" s="40"/>
      <c r="F10" s="40"/>
    </row>
    <row r="11" spans="1:6" ht="16.5" customHeight="1" x14ac:dyDescent="0.25">
      <c r="A11" s="41"/>
      <c r="B11" s="39">
        <v>5</v>
      </c>
      <c r="C11" s="39">
        <f>C12-A9</f>
        <v>5</v>
      </c>
      <c r="D11" s="39">
        <v>5.4</v>
      </c>
      <c r="E11" s="40"/>
      <c r="F11" s="40"/>
    </row>
    <row r="12" spans="1:6" ht="16.5" customHeight="1" x14ac:dyDescent="0.25">
      <c r="A12" s="41"/>
      <c r="B12" s="39">
        <f>B13-A9</f>
        <v>5.5</v>
      </c>
      <c r="C12" s="39">
        <f>C13-A9</f>
        <v>6</v>
      </c>
      <c r="D12" s="39">
        <v>5.3</v>
      </c>
      <c r="E12" s="40"/>
      <c r="F12" s="40"/>
    </row>
    <row r="13" spans="1:6" ht="16.5" customHeight="1" x14ac:dyDescent="0.25">
      <c r="A13" s="41"/>
      <c r="B13" s="39">
        <f>B14-A9</f>
        <v>6.5</v>
      </c>
      <c r="C13" s="39">
        <f>C14-A9</f>
        <v>7</v>
      </c>
      <c r="D13" s="39">
        <v>5.2</v>
      </c>
      <c r="E13" s="40"/>
      <c r="F13" s="40"/>
    </row>
    <row r="14" spans="1:6" ht="16.5" customHeight="1" x14ac:dyDescent="0.25">
      <c r="A14" s="41"/>
      <c r="B14" s="39">
        <f>B15-A9</f>
        <v>7.5</v>
      </c>
      <c r="C14" s="39">
        <f>C15-A9</f>
        <v>8</v>
      </c>
      <c r="D14" s="39">
        <v>5.0999999999999996</v>
      </c>
      <c r="E14" s="40"/>
      <c r="F14" s="40"/>
    </row>
    <row r="15" spans="1:6" ht="16.5" customHeight="1" x14ac:dyDescent="0.25">
      <c r="A15" s="41"/>
      <c r="B15" s="38">
        <f>B16-A9</f>
        <v>8.5</v>
      </c>
      <c r="C15" s="38">
        <f>C16-A9</f>
        <v>9</v>
      </c>
      <c r="D15" s="38">
        <v>5</v>
      </c>
      <c r="E15" s="40"/>
      <c r="F15" s="40"/>
    </row>
    <row r="16" spans="1:6" ht="16.5" customHeight="1" x14ac:dyDescent="0.25">
      <c r="A16" s="41"/>
      <c r="B16" s="39">
        <f>B17-A9</f>
        <v>9.5</v>
      </c>
      <c r="C16" s="39">
        <v>10</v>
      </c>
      <c r="D16" s="39">
        <v>4.9000000000000004</v>
      </c>
      <c r="E16" s="40"/>
      <c r="F16" s="40"/>
    </row>
    <row r="17" spans="1:6" ht="16.5" customHeight="1" x14ac:dyDescent="0.25">
      <c r="A17" s="41"/>
      <c r="B17" s="39">
        <v>10.5</v>
      </c>
      <c r="C17" s="39">
        <f>C18-A9</f>
        <v>10.5</v>
      </c>
      <c r="D17" s="39">
        <v>4.8</v>
      </c>
      <c r="E17" s="40"/>
      <c r="F17" s="40"/>
    </row>
    <row r="18" spans="1:6" ht="16.5" customHeight="1" x14ac:dyDescent="0.25">
      <c r="A18" s="41"/>
      <c r="B18" s="39">
        <f>B19-A9</f>
        <v>11</v>
      </c>
      <c r="C18" s="39">
        <f>C19-A9</f>
        <v>11.5</v>
      </c>
      <c r="D18" s="39">
        <v>4.7</v>
      </c>
      <c r="E18" s="40"/>
      <c r="F18" s="40"/>
    </row>
    <row r="19" spans="1:6" ht="16.5" customHeight="1" x14ac:dyDescent="0.25">
      <c r="A19" s="41"/>
      <c r="B19" s="39">
        <f>B20-A9</f>
        <v>12</v>
      </c>
      <c r="C19" s="39">
        <f>C20-A9</f>
        <v>12.5</v>
      </c>
      <c r="D19" s="39">
        <v>4.5999999999999996</v>
      </c>
      <c r="E19" s="40"/>
      <c r="F19" s="40"/>
    </row>
    <row r="20" spans="1:6" ht="16.5" customHeight="1" x14ac:dyDescent="0.25">
      <c r="A20" s="41"/>
      <c r="B20" s="39">
        <f>B21-A9</f>
        <v>13</v>
      </c>
      <c r="C20" s="39">
        <f>C21-A9</f>
        <v>13.5</v>
      </c>
      <c r="D20" s="39">
        <v>4.5</v>
      </c>
      <c r="E20" s="40"/>
      <c r="F20" s="40"/>
    </row>
    <row r="21" spans="1:6" ht="16.5" customHeight="1" x14ac:dyDescent="0.25">
      <c r="A21" s="41"/>
      <c r="B21" s="39">
        <f>B22-A9</f>
        <v>14</v>
      </c>
      <c r="C21" s="39">
        <v>14.5</v>
      </c>
      <c r="D21" s="39">
        <v>4.4000000000000004</v>
      </c>
      <c r="E21" s="40"/>
      <c r="F21" s="40"/>
    </row>
    <row r="22" spans="1:6" ht="16.5" customHeight="1" x14ac:dyDescent="0.25">
      <c r="A22" s="41"/>
      <c r="B22" s="39">
        <v>15</v>
      </c>
      <c r="C22" s="39">
        <f>C23-A9</f>
        <v>15</v>
      </c>
      <c r="D22" s="39">
        <v>4.3</v>
      </c>
      <c r="E22" s="40"/>
      <c r="F22" s="40"/>
    </row>
    <row r="23" spans="1:6" ht="16.5" customHeight="1" x14ac:dyDescent="0.25">
      <c r="A23" s="41"/>
      <c r="B23" s="39">
        <f>B24-A9</f>
        <v>15.5</v>
      </c>
      <c r="C23" s="39">
        <f>C24-A9</f>
        <v>16</v>
      </c>
      <c r="D23" s="39">
        <v>4.2</v>
      </c>
      <c r="E23" s="40"/>
      <c r="F23" s="40"/>
    </row>
    <row r="24" spans="1:6" ht="16.5" customHeight="1" x14ac:dyDescent="0.25">
      <c r="A24" s="41"/>
      <c r="B24" s="39">
        <f>B25-A9</f>
        <v>16.5</v>
      </c>
      <c r="C24" s="39">
        <f>C25-A9</f>
        <v>17</v>
      </c>
      <c r="D24" s="39">
        <v>4.0999999999999996</v>
      </c>
      <c r="E24" s="40"/>
      <c r="F24" s="40"/>
    </row>
    <row r="25" spans="1:6" ht="16.5" customHeight="1" x14ac:dyDescent="0.25">
      <c r="A25" s="41"/>
      <c r="B25" s="38">
        <f>B26-A9</f>
        <v>17.5</v>
      </c>
      <c r="C25" s="38">
        <f>C26-A9</f>
        <v>18</v>
      </c>
      <c r="D25" s="38">
        <v>4</v>
      </c>
      <c r="E25" s="40"/>
      <c r="F25" s="40"/>
    </row>
    <row r="26" spans="1:6" ht="16.5" customHeight="1" x14ac:dyDescent="0.25">
      <c r="A26" s="41"/>
      <c r="B26" s="39">
        <f>B27-A9</f>
        <v>18.5</v>
      </c>
      <c r="C26" s="39">
        <f>C27-A9</f>
        <v>19</v>
      </c>
      <c r="D26" s="39">
        <v>3.9</v>
      </c>
      <c r="E26" s="40"/>
      <c r="F26" s="40"/>
    </row>
    <row r="27" spans="1:6" ht="16.5" customHeight="1" x14ac:dyDescent="0.25">
      <c r="A27" s="41"/>
      <c r="B27" s="39">
        <f>B28-A9</f>
        <v>19.5</v>
      </c>
      <c r="C27" s="39">
        <v>20</v>
      </c>
      <c r="D27" s="39">
        <v>3.8</v>
      </c>
      <c r="E27" s="40"/>
      <c r="F27" s="40"/>
    </row>
    <row r="28" spans="1:6" ht="16.5" customHeight="1" x14ac:dyDescent="0.25">
      <c r="A28" s="41"/>
      <c r="B28" s="39">
        <v>20.5</v>
      </c>
      <c r="C28" s="39">
        <f>C29-A9</f>
        <v>20.5</v>
      </c>
      <c r="D28" s="39">
        <v>3.7</v>
      </c>
      <c r="E28" s="40"/>
      <c r="F28" s="40"/>
    </row>
    <row r="29" spans="1:6" ht="16.5" customHeight="1" x14ac:dyDescent="0.25">
      <c r="A29" s="41"/>
      <c r="B29" s="39">
        <f>B30-A9</f>
        <v>21</v>
      </c>
      <c r="C29" s="39">
        <f>C30-A9</f>
        <v>21.5</v>
      </c>
      <c r="D29" s="39">
        <v>3.6</v>
      </c>
      <c r="E29" s="40"/>
      <c r="F29" s="40"/>
    </row>
    <row r="30" spans="1:6" ht="16.5" customHeight="1" x14ac:dyDescent="0.25">
      <c r="A30" s="41"/>
      <c r="B30" s="39">
        <f>B31-A9</f>
        <v>22</v>
      </c>
      <c r="C30" s="39">
        <f>C31-A9</f>
        <v>22.5</v>
      </c>
      <c r="D30" s="39">
        <v>3.5</v>
      </c>
      <c r="E30" s="40"/>
      <c r="F30" s="40"/>
    </row>
    <row r="31" spans="1:6" ht="16.5" customHeight="1" x14ac:dyDescent="0.25">
      <c r="A31" s="41"/>
      <c r="B31" s="39">
        <f>B32-A9</f>
        <v>23</v>
      </c>
      <c r="C31" s="39">
        <f>C32-A9</f>
        <v>23.5</v>
      </c>
      <c r="D31" s="39">
        <v>3.4</v>
      </c>
      <c r="E31" s="40"/>
      <c r="F31" s="40"/>
    </row>
    <row r="32" spans="1:6" ht="16.5" customHeight="1" x14ac:dyDescent="0.25">
      <c r="A32" s="41"/>
      <c r="B32" s="39">
        <f>B33-A9</f>
        <v>24</v>
      </c>
      <c r="C32" s="39">
        <v>24.5</v>
      </c>
      <c r="D32" s="39">
        <v>3.3</v>
      </c>
      <c r="E32" s="40"/>
      <c r="F32" s="40"/>
    </row>
    <row r="33" spans="1:6" ht="16.5" customHeight="1" x14ac:dyDescent="0.25">
      <c r="A33" s="41"/>
      <c r="B33" s="39">
        <v>25</v>
      </c>
      <c r="C33" s="39">
        <f>C34-A9</f>
        <v>25</v>
      </c>
      <c r="D33" s="39">
        <v>3.2</v>
      </c>
      <c r="E33" s="40"/>
      <c r="F33" s="40"/>
    </row>
    <row r="34" spans="1:6" ht="16.5" customHeight="1" x14ac:dyDescent="0.25">
      <c r="A34" s="41"/>
      <c r="B34" s="39">
        <f>B35-A9</f>
        <v>25.5</v>
      </c>
      <c r="C34" s="39">
        <f>C35-A9</f>
        <v>26</v>
      </c>
      <c r="D34" s="39">
        <v>3.1</v>
      </c>
      <c r="E34" s="40"/>
      <c r="F34" s="40"/>
    </row>
    <row r="35" spans="1:6" ht="16.5" customHeight="1" x14ac:dyDescent="0.25">
      <c r="A35" s="41"/>
      <c r="B35" s="38">
        <f>B36-A9</f>
        <v>26.5</v>
      </c>
      <c r="C35" s="38">
        <f>C36-A9</f>
        <v>27</v>
      </c>
      <c r="D35" s="38">
        <v>3</v>
      </c>
      <c r="E35" s="40"/>
      <c r="F35" s="40"/>
    </row>
    <row r="36" spans="1:6" ht="16.5" customHeight="1" x14ac:dyDescent="0.25">
      <c r="A36" s="41"/>
      <c r="B36" s="39">
        <f>B37-A9</f>
        <v>27.5</v>
      </c>
      <c r="C36" s="39">
        <f>C37-A9</f>
        <v>28</v>
      </c>
      <c r="D36" s="39">
        <v>2.9</v>
      </c>
      <c r="E36" s="40"/>
      <c r="F36" s="40"/>
    </row>
    <row r="37" spans="1:6" ht="16.5" customHeight="1" x14ac:dyDescent="0.25">
      <c r="A37" s="41"/>
      <c r="B37" s="39">
        <f>B38-A9</f>
        <v>28.5</v>
      </c>
      <c r="C37" s="39">
        <f>C38-A9</f>
        <v>29</v>
      </c>
      <c r="D37" s="39">
        <v>2.8</v>
      </c>
      <c r="E37" s="40"/>
      <c r="F37" s="40"/>
    </row>
    <row r="38" spans="1:6" ht="16.5" customHeight="1" x14ac:dyDescent="0.25">
      <c r="A38" s="41"/>
      <c r="B38" s="39">
        <f>B39-A9</f>
        <v>29.5</v>
      </c>
      <c r="C38" s="39">
        <v>30</v>
      </c>
      <c r="D38" s="39">
        <v>2.7</v>
      </c>
      <c r="E38" s="40"/>
      <c r="F38" s="40"/>
    </row>
    <row r="39" spans="1:6" ht="16.5" customHeight="1" x14ac:dyDescent="0.25">
      <c r="A39" s="41"/>
      <c r="B39" s="39">
        <v>30.5</v>
      </c>
      <c r="C39" s="39">
        <f>C40-A9</f>
        <v>30.5</v>
      </c>
      <c r="D39" s="39">
        <v>2.6</v>
      </c>
      <c r="E39" s="40"/>
      <c r="F39" s="40"/>
    </row>
    <row r="40" spans="1:6" ht="16.5" customHeight="1" x14ac:dyDescent="0.25">
      <c r="A40" s="41"/>
      <c r="B40" s="39">
        <f>B41-A9</f>
        <v>31</v>
      </c>
      <c r="C40" s="39">
        <f>C41-A9</f>
        <v>31.5</v>
      </c>
      <c r="D40" s="39">
        <v>2.5</v>
      </c>
      <c r="E40" s="40"/>
      <c r="F40" s="40"/>
    </row>
    <row r="41" spans="1:6" ht="16.5" customHeight="1" x14ac:dyDescent="0.25">
      <c r="A41" s="41"/>
      <c r="B41" s="39">
        <f>B42-A9</f>
        <v>32</v>
      </c>
      <c r="C41" s="39">
        <f>C42-A9</f>
        <v>32.5</v>
      </c>
      <c r="D41" s="39">
        <v>2.4</v>
      </c>
      <c r="E41" s="40"/>
      <c r="F41" s="40"/>
    </row>
    <row r="42" spans="1:6" ht="16.5" customHeight="1" x14ac:dyDescent="0.25">
      <c r="A42" s="41"/>
      <c r="B42" s="39">
        <f>B43-A9</f>
        <v>33</v>
      </c>
      <c r="C42" s="39">
        <f>C43-A9</f>
        <v>33.5</v>
      </c>
      <c r="D42" s="39">
        <v>2.2999999999999998</v>
      </c>
      <c r="E42" s="40"/>
      <c r="F42" s="40"/>
    </row>
    <row r="43" spans="1:6" ht="16.5" customHeight="1" x14ac:dyDescent="0.25">
      <c r="A43" s="41"/>
      <c r="B43" s="39">
        <f>B44-A9</f>
        <v>34</v>
      </c>
      <c r="C43" s="39">
        <v>34.5</v>
      </c>
      <c r="D43" s="39">
        <v>2.2000000000000002</v>
      </c>
      <c r="E43" s="40"/>
      <c r="F43" s="40"/>
    </row>
    <row r="44" spans="1:6" ht="16.5" customHeight="1" x14ac:dyDescent="0.25">
      <c r="A44" s="41"/>
      <c r="B44" s="39">
        <v>35</v>
      </c>
      <c r="C44" s="39">
        <f>C45-A9</f>
        <v>35</v>
      </c>
      <c r="D44" s="39">
        <v>2.1</v>
      </c>
      <c r="E44" s="40"/>
      <c r="F44" s="40"/>
    </row>
    <row r="45" spans="1:6" ht="16.5" customHeight="1" x14ac:dyDescent="0.25">
      <c r="A45" s="41"/>
      <c r="B45" s="38">
        <f>B46-A9</f>
        <v>35.5</v>
      </c>
      <c r="C45" s="38">
        <f>C46-A9</f>
        <v>36</v>
      </c>
      <c r="D45" s="38">
        <v>2</v>
      </c>
      <c r="E45" s="40"/>
      <c r="F45" s="40"/>
    </row>
    <row r="46" spans="1:6" ht="16.5" customHeight="1" x14ac:dyDescent="0.25">
      <c r="A46" s="41"/>
      <c r="B46" s="39">
        <f>B47-A9</f>
        <v>36.5</v>
      </c>
      <c r="C46" s="39">
        <f>C47-A9</f>
        <v>37</v>
      </c>
      <c r="D46" s="39">
        <v>1.9</v>
      </c>
      <c r="E46" s="40"/>
      <c r="F46" s="40"/>
    </row>
    <row r="47" spans="1:6" ht="16.5" customHeight="1" x14ac:dyDescent="0.25">
      <c r="A47" s="41"/>
      <c r="B47" s="39">
        <f>B48-A9</f>
        <v>37.5</v>
      </c>
      <c r="C47" s="39">
        <f>C48-A9</f>
        <v>38</v>
      </c>
      <c r="D47" s="39">
        <v>1.8</v>
      </c>
      <c r="E47" s="40"/>
      <c r="F47" s="40"/>
    </row>
    <row r="48" spans="1:6" ht="16.5" customHeight="1" x14ac:dyDescent="0.25">
      <c r="A48" s="41"/>
      <c r="B48" s="39">
        <f>B49-A9</f>
        <v>38.5</v>
      </c>
      <c r="C48" s="39">
        <f>C49-A9</f>
        <v>39</v>
      </c>
      <c r="D48" s="39">
        <v>1.7</v>
      </c>
      <c r="E48" s="40"/>
      <c r="F48" s="40"/>
    </row>
    <row r="49" spans="1:6" ht="16.5" customHeight="1" x14ac:dyDescent="0.25">
      <c r="A49" s="41"/>
      <c r="B49" s="39">
        <f>B50-A9</f>
        <v>39.5</v>
      </c>
      <c r="C49" s="39">
        <v>40</v>
      </c>
      <c r="D49" s="39">
        <v>1.6</v>
      </c>
      <c r="E49" s="40"/>
      <c r="F49" s="40"/>
    </row>
    <row r="50" spans="1:6" ht="16.5" customHeight="1" x14ac:dyDescent="0.25">
      <c r="A50" s="41"/>
      <c r="B50" s="39">
        <v>40.5</v>
      </c>
      <c r="C50" s="39">
        <f>C51-A9</f>
        <v>40.5</v>
      </c>
      <c r="D50" s="39">
        <v>1.5</v>
      </c>
      <c r="E50" s="40"/>
      <c r="F50" s="40"/>
    </row>
    <row r="51" spans="1:6" ht="16.5" customHeight="1" x14ac:dyDescent="0.25">
      <c r="A51" s="41"/>
      <c r="B51" s="39">
        <f>B52-A9</f>
        <v>41</v>
      </c>
      <c r="C51" s="39">
        <f>C52-A9</f>
        <v>41.5</v>
      </c>
      <c r="D51" s="39">
        <v>1.4</v>
      </c>
      <c r="E51" s="40"/>
      <c r="F51" s="40"/>
    </row>
    <row r="52" spans="1:6" ht="16.5" customHeight="1" x14ac:dyDescent="0.25">
      <c r="A52" s="41"/>
      <c r="B52" s="39">
        <f>B53-A9</f>
        <v>42</v>
      </c>
      <c r="C52" s="39">
        <f>C53-A9</f>
        <v>42.5</v>
      </c>
      <c r="D52" s="39">
        <v>1.3</v>
      </c>
      <c r="E52" s="40"/>
      <c r="F52" s="40"/>
    </row>
    <row r="53" spans="1:6" ht="16.5" customHeight="1" x14ac:dyDescent="0.25">
      <c r="A53" s="41"/>
      <c r="B53" s="39">
        <f>B54-A9</f>
        <v>43</v>
      </c>
      <c r="C53" s="39">
        <f>C54-A9</f>
        <v>43.5</v>
      </c>
      <c r="D53" s="39">
        <v>1.2</v>
      </c>
      <c r="E53" s="40"/>
      <c r="F53" s="40"/>
    </row>
    <row r="54" spans="1:6" ht="16.5" customHeight="1" x14ac:dyDescent="0.25">
      <c r="A54" s="41"/>
      <c r="B54" s="39">
        <f>B55-A9</f>
        <v>44</v>
      </c>
      <c r="C54" s="39">
        <f>C55-A9</f>
        <v>44.5</v>
      </c>
      <c r="D54" s="39">
        <v>1.1000000000000001</v>
      </c>
      <c r="E54" s="40"/>
      <c r="F54" s="40"/>
    </row>
    <row r="55" spans="1:6" ht="16.5" customHeight="1" x14ac:dyDescent="0.25">
      <c r="A55" s="41"/>
      <c r="B55" s="38">
        <f>A5-A7</f>
        <v>45</v>
      </c>
      <c r="C55" s="42">
        <f>A5</f>
        <v>45.5</v>
      </c>
      <c r="D55" s="38">
        <v>1</v>
      </c>
      <c r="E55" s="40"/>
      <c r="F55" s="40"/>
    </row>
    <row r="56" spans="1:6" ht="16.5" customHeight="1" x14ac:dyDescent="0.25">
      <c r="B56" s="115"/>
      <c r="C56" s="115"/>
      <c r="D56" s="115"/>
    </row>
  </sheetData>
  <sheetProtection algorithmName="SHA-512" hashValue="kc7AZD94uZxXJ72mxOyA1y0T/aECi8GQbwaPkXZsAaJjeWV4EhwToTgzkSJCfzHY1Tldgc5JPABts5iGBCF8QQ==" saltValue="2l8gsSmt7TTckjs7omscOg==" spinCount="100000" sheet="1" objects="1" scenarios="1" selectLockedCells="1"/>
  <mergeCells count="2">
    <mergeCell ref="A1:F1"/>
    <mergeCell ref="B56:D56"/>
  </mergeCells>
  <conditionalFormatting sqref="D5:D25">
    <cfRule type="cellIs" dxfId="3" priority="1" stopIfTrue="1" operator="greaterThan">
      <formula>6</formula>
    </cfRule>
    <cfRule type="cellIs" dxfId="2" priority="2" stopIfTrue="1" operator="lessThanOrEqual">
      <formula>6</formula>
    </cfRule>
  </conditionalFormatting>
  <conditionalFormatting sqref="B5:B55">
    <cfRule type="cellIs" dxfId="1" priority="3" stopIfTrue="1" operator="lessThan">
      <formula>0</formula>
    </cfRule>
    <cfRule type="cellIs" dxfId="0" priority="4" stopIfTrue="1" operator="greaterThanOrEqual">
      <formula>0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37"/>
  <sheetViews>
    <sheetView topLeftCell="A10" zoomScale="90" zoomScaleNormal="90" workbookViewId="0">
      <selection activeCell="J12" sqref="J12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0" t="s">
        <v>52</v>
      </c>
      <c r="B1" s="120"/>
      <c r="C1" s="120"/>
      <c r="D1" s="120"/>
      <c r="E1" s="120"/>
      <c r="F1" s="120"/>
      <c r="G1" s="14"/>
    </row>
    <row r="2" spans="1:7" ht="39.9" customHeight="1" x14ac:dyDescent="0.3">
      <c r="A2" s="124" t="str">
        <f>'(1)'!$A$2</f>
        <v>Abschlussprüfung Mathematik 2020</v>
      </c>
      <c r="B2" s="124"/>
      <c r="C2" s="124"/>
      <c r="D2" s="124"/>
      <c r="E2" s="124"/>
      <c r="F2" s="124"/>
      <c r="G2" s="14"/>
    </row>
    <row r="3" spans="1:7" ht="20.100000000000001" customHeight="1" x14ac:dyDescent="0.3"/>
    <row r="4" spans="1:7" ht="20.100000000000001" customHeight="1" x14ac:dyDescent="0.35">
      <c r="C4" s="18" t="s">
        <v>27</v>
      </c>
      <c r="D4" s="102" t="str">
        <f>Übersicht!A22&amp;", "&amp;Übersicht!B22</f>
        <v xml:space="preserve">, </v>
      </c>
      <c r="E4" s="46" t="str">
        <f>Übersicht!$A$1</f>
        <v>Klasse 10</v>
      </c>
    </row>
    <row r="5" spans="1:7" ht="12" customHeight="1" thickBot="1" x14ac:dyDescent="0.35"/>
    <row r="6" spans="1:7" ht="17.399999999999999" x14ac:dyDescent="0.3">
      <c r="C6" s="118"/>
      <c r="D6" s="4" t="s">
        <v>10</v>
      </c>
      <c r="E6" s="6" t="s">
        <v>10</v>
      </c>
    </row>
    <row r="7" spans="1:7" ht="30" customHeight="1" thickBot="1" x14ac:dyDescent="0.35">
      <c r="C7" s="119"/>
      <c r="D7" s="5" t="s">
        <v>11</v>
      </c>
      <c r="E7" s="7" t="s">
        <v>12</v>
      </c>
    </row>
    <row r="8" spans="1:7" ht="20.100000000000001" customHeight="1" thickBot="1" x14ac:dyDescent="0.35">
      <c r="C8" s="8" t="s">
        <v>0</v>
      </c>
      <c r="D8" s="13"/>
      <c r="E8" s="20"/>
    </row>
    <row r="9" spans="1:7" ht="21.9" customHeight="1" thickBot="1" x14ac:dyDescent="0.35">
      <c r="C9" s="11" t="s">
        <v>13</v>
      </c>
      <c r="D9" s="13">
        <f>Übersicht!$C$22</f>
        <v>0</v>
      </c>
      <c r="E9" s="20"/>
    </row>
    <row r="10" spans="1:7" ht="21.9" customHeight="1" thickBot="1" x14ac:dyDescent="0.35">
      <c r="C10" s="11" t="s">
        <v>14</v>
      </c>
      <c r="D10" s="13">
        <f>Übersicht!$D$22</f>
        <v>0</v>
      </c>
      <c r="E10" s="20"/>
    </row>
    <row r="11" spans="1:7" ht="21.9" customHeight="1" thickBot="1" x14ac:dyDescent="0.35">
      <c r="C11" s="11" t="s">
        <v>15</v>
      </c>
      <c r="D11" s="13">
        <f>Übersicht!$E$22</f>
        <v>0</v>
      </c>
      <c r="E11" s="20"/>
    </row>
    <row r="12" spans="1:7" ht="21.9" customHeight="1" thickBot="1" x14ac:dyDescent="0.35">
      <c r="C12" s="11" t="s">
        <v>16</v>
      </c>
      <c r="D12" s="13">
        <f>Übersicht!$F$22</f>
        <v>0</v>
      </c>
      <c r="E12" s="20"/>
    </row>
    <row r="13" spans="1:7" ht="21.9" customHeight="1" thickBot="1" x14ac:dyDescent="0.35">
      <c r="C13" s="11" t="s">
        <v>17</v>
      </c>
      <c r="D13" s="13">
        <f>Übersicht!$G$22</f>
        <v>0</v>
      </c>
      <c r="E13" s="20"/>
    </row>
    <row r="14" spans="1:7" ht="21.9" customHeight="1" thickBot="1" x14ac:dyDescent="0.35">
      <c r="C14" s="11" t="s">
        <v>18</v>
      </c>
      <c r="D14" s="13">
        <f>Übersicht!$H$22</f>
        <v>0</v>
      </c>
      <c r="E14" s="20"/>
    </row>
    <row r="15" spans="1:7" ht="21.9" customHeight="1" thickBot="1" x14ac:dyDescent="0.35">
      <c r="C15" s="11" t="s">
        <v>19</v>
      </c>
      <c r="D15" s="13">
        <f>Übersicht!$I$22</f>
        <v>0</v>
      </c>
      <c r="E15" s="20"/>
    </row>
    <row r="16" spans="1:7" ht="21.9" customHeight="1" thickBot="1" x14ac:dyDescent="0.35">
      <c r="C16" s="11" t="s">
        <v>20</v>
      </c>
      <c r="D16" s="13">
        <f>Übersicht!$J$22</f>
        <v>0</v>
      </c>
      <c r="E16" s="20"/>
    </row>
    <row r="17" spans="3:5" ht="32.1" customHeight="1" x14ac:dyDescent="0.3">
      <c r="C17" s="12" t="s">
        <v>21</v>
      </c>
      <c r="D17" s="116">
        <f>SUM(D9:D16)</f>
        <v>0</v>
      </c>
      <c r="E17" s="122"/>
    </row>
    <row r="18" spans="3:5" ht="16.2" thickBot="1" x14ac:dyDescent="0.35">
      <c r="C18" s="8">
        <v>30</v>
      </c>
      <c r="D18" s="117"/>
      <c r="E18" s="123"/>
    </row>
    <row r="19" spans="3:5" ht="8.1" customHeight="1" thickBot="1" x14ac:dyDescent="0.35">
      <c r="C19" s="15"/>
      <c r="D19" s="43"/>
      <c r="E19" s="16"/>
    </row>
    <row r="20" spans="3:5" ht="20.100000000000001" customHeight="1" thickBot="1" x14ac:dyDescent="0.35">
      <c r="C20" s="8" t="s">
        <v>1</v>
      </c>
      <c r="D20" s="13"/>
      <c r="E20" s="20"/>
    </row>
    <row r="21" spans="3:5" ht="21.9" customHeight="1" thickBot="1" x14ac:dyDescent="0.35">
      <c r="C21" s="11" t="str">
        <f>Übersicht!$K$2</f>
        <v>W</v>
      </c>
      <c r="D21" s="13">
        <f>Übersicht!$K$22</f>
        <v>0</v>
      </c>
      <c r="E21" s="20"/>
    </row>
    <row r="22" spans="3:5" ht="21.9" customHeight="1" thickBot="1" x14ac:dyDescent="0.35">
      <c r="C22" s="11" t="str">
        <f>Übersicht!$L$2</f>
        <v>W</v>
      </c>
      <c r="D22" s="13">
        <f>Übersicht!$L$22</f>
        <v>0</v>
      </c>
      <c r="E22" s="20"/>
    </row>
    <row r="23" spans="3:5" ht="21.9" customHeight="1" thickBot="1" x14ac:dyDescent="0.35">
      <c r="C23" s="11" t="str">
        <f>Übersicht!$M$2</f>
        <v>W</v>
      </c>
      <c r="D23" s="13">
        <f>Übersicht!$M$22</f>
        <v>0</v>
      </c>
      <c r="E23" s="20"/>
    </row>
    <row r="24" spans="3:5" ht="32.1" customHeight="1" x14ac:dyDescent="0.3">
      <c r="C24" s="12" t="s">
        <v>22</v>
      </c>
      <c r="D24" s="116">
        <f>SUM(D21:D23)</f>
        <v>0</v>
      </c>
      <c r="E24" s="118"/>
    </row>
    <row r="25" spans="3:5" ht="16.2" thickBot="1" x14ac:dyDescent="0.35">
      <c r="C25" s="8">
        <v>15.5</v>
      </c>
      <c r="D25" s="117"/>
      <c r="E25" s="119"/>
    </row>
    <row r="26" spans="3:5" ht="8.1" customHeight="1" thickBot="1" x14ac:dyDescent="0.35">
      <c r="C26" s="17"/>
      <c r="D26" s="44"/>
      <c r="E26" s="15"/>
    </row>
    <row r="27" spans="3:5" ht="15.6" x14ac:dyDescent="0.3">
      <c r="C27" s="12" t="s">
        <v>23</v>
      </c>
      <c r="D27" s="116">
        <f>SUM(D17,D24)</f>
        <v>0</v>
      </c>
      <c r="E27" s="118"/>
    </row>
    <row r="28" spans="3:5" ht="16.2" thickBot="1" x14ac:dyDescent="0.35">
      <c r="C28" s="8">
        <v>45.5</v>
      </c>
      <c r="D28" s="117"/>
      <c r="E28" s="119"/>
    </row>
    <row r="29" spans="3:5" ht="8.1" customHeight="1" thickBot="1" x14ac:dyDescent="0.35">
      <c r="C29" s="15"/>
      <c r="D29" s="44"/>
      <c r="E29" s="15"/>
    </row>
    <row r="30" spans="3:5" x14ac:dyDescent="0.3">
      <c r="C30" s="116" t="s">
        <v>24</v>
      </c>
      <c r="D30" s="116" t="str">
        <f>IF(D27=0,"",VLOOKUP(D27,Skala!B5:'Skala'!D55,3))</f>
        <v/>
      </c>
      <c r="E30" s="118"/>
    </row>
    <row r="31" spans="3:5" ht="15" thickBot="1" x14ac:dyDescent="0.35">
      <c r="C31" s="117"/>
      <c r="D31" s="117"/>
      <c r="E31" s="119"/>
    </row>
    <row r="32" spans="3:5" ht="23.1" customHeight="1" thickBot="1" x14ac:dyDescent="0.35">
      <c r="C32" s="13" t="s">
        <v>25</v>
      </c>
      <c r="D32" s="45">
        <f ca="1">TODAY()</f>
        <v>43976</v>
      </c>
      <c r="E32" s="19"/>
    </row>
    <row r="33" spans="3:5" ht="24.9" customHeight="1" thickBot="1" x14ac:dyDescent="0.35">
      <c r="C33" s="13" t="s">
        <v>26</v>
      </c>
      <c r="D33" s="11"/>
      <c r="E33" s="19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8" t="s">
        <v>36</v>
      </c>
      <c r="D36" s="47"/>
    </row>
    <row r="37" spans="3:5" ht="15" thickTop="1" x14ac:dyDescent="0.3"/>
  </sheetData>
  <sheetProtection algorithmName="SHA-512" hashValue="K9lm6f5iZu1XDQXU+SeknPTfjY5rk5zFksVeSRihsQbJ+kgMbMl+hUzKGmHgrJBxgYSXaoGoObw0QsohzKmIBg==" saltValue="RUSeIjlfhz6HipCOkMhNyw==" spinCount="100000"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37"/>
  <sheetViews>
    <sheetView topLeftCell="A10" zoomScale="90" zoomScaleNormal="90" workbookViewId="0">
      <selection activeCell="C29" sqref="C29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0" t="s">
        <v>52</v>
      </c>
      <c r="B1" s="120"/>
      <c r="C1" s="120"/>
      <c r="D1" s="120"/>
      <c r="E1" s="120"/>
      <c r="F1" s="120"/>
      <c r="G1" s="14"/>
    </row>
    <row r="2" spans="1:7" ht="39.9" customHeight="1" x14ac:dyDescent="0.3">
      <c r="A2" s="124" t="str">
        <f>'(1)'!$A$2</f>
        <v>Abschlussprüfung Mathematik 2020</v>
      </c>
      <c r="B2" s="124"/>
      <c r="C2" s="124"/>
      <c r="D2" s="124"/>
      <c r="E2" s="124"/>
      <c r="F2" s="124"/>
      <c r="G2" s="14"/>
    </row>
    <row r="3" spans="1:7" ht="20.100000000000001" customHeight="1" x14ac:dyDescent="0.3"/>
    <row r="4" spans="1:7" ht="20.100000000000001" customHeight="1" x14ac:dyDescent="0.35">
      <c r="C4" s="18" t="s">
        <v>27</v>
      </c>
      <c r="D4" s="102" t="str">
        <f>Übersicht!A23&amp;", "&amp;Übersicht!B23</f>
        <v xml:space="preserve">, </v>
      </c>
      <c r="E4" s="46" t="str">
        <f>Übersicht!$A$1</f>
        <v>Klasse 10</v>
      </c>
    </row>
    <row r="5" spans="1:7" ht="12" customHeight="1" thickBot="1" x14ac:dyDescent="0.35"/>
    <row r="6" spans="1:7" ht="17.399999999999999" x14ac:dyDescent="0.3">
      <c r="C6" s="118"/>
      <c r="D6" s="4" t="s">
        <v>10</v>
      </c>
      <c r="E6" s="6" t="s">
        <v>10</v>
      </c>
    </row>
    <row r="7" spans="1:7" ht="30" customHeight="1" thickBot="1" x14ac:dyDescent="0.35">
      <c r="C7" s="119"/>
      <c r="D7" s="5" t="s">
        <v>11</v>
      </c>
      <c r="E7" s="7" t="s">
        <v>12</v>
      </c>
    </row>
    <row r="8" spans="1:7" ht="20.100000000000001" customHeight="1" thickBot="1" x14ac:dyDescent="0.35">
      <c r="C8" s="8" t="s">
        <v>0</v>
      </c>
      <c r="D8" s="13"/>
      <c r="E8" s="20"/>
    </row>
    <row r="9" spans="1:7" ht="21.9" customHeight="1" thickBot="1" x14ac:dyDescent="0.35">
      <c r="C9" s="11" t="s">
        <v>13</v>
      </c>
      <c r="D9" s="13">
        <f>Übersicht!$C$23</f>
        <v>0</v>
      </c>
      <c r="E9" s="20"/>
    </row>
    <row r="10" spans="1:7" ht="21.9" customHeight="1" thickBot="1" x14ac:dyDescent="0.35">
      <c r="C10" s="11" t="s">
        <v>14</v>
      </c>
      <c r="D10" s="13">
        <f>Übersicht!$D$23</f>
        <v>0</v>
      </c>
      <c r="E10" s="20"/>
    </row>
    <row r="11" spans="1:7" ht="21.9" customHeight="1" thickBot="1" x14ac:dyDescent="0.35">
      <c r="C11" s="11" t="s">
        <v>15</v>
      </c>
      <c r="D11" s="13">
        <f>Übersicht!$E$23</f>
        <v>0</v>
      </c>
      <c r="E11" s="20"/>
    </row>
    <row r="12" spans="1:7" ht="21.9" customHeight="1" thickBot="1" x14ac:dyDescent="0.35">
      <c r="C12" s="11" t="s">
        <v>16</v>
      </c>
      <c r="D12" s="13">
        <f>Übersicht!$F$23</f>
        <v>0</v>
      </c>
      <c r="E12" s="20"/>
    </row>
    <row r="13" spans="1:7" ht="21.9" customHeight="1" thickBot="1" x14ac:dyDescent="0.35">
      <c r="C13" s="11" t="s">
        <v>17</v>
      </c>
      <c r="D13" s="13">
        <f>Übersicht!$G$23</f>
        <v>0</v>
      </c>
      <c r="E13" s="20"/>
    </row>
    <row r="14" spans="1:7" ht="21.9" customHeight="1" thickBot="1" x14ac:dyDescent="0.35">
      <c r="C14" s="11" t="s">
        <v>18</v>
      </c>
      <c r="D14" s="13">
        <f>Übersicht!$H$23</f>
        <v>0</v>
      </c>
      <c r="E14" s="20"/>
    </row>
    <row r="15" spans="1:7" ht="21.9" customHeight="1" thickBot="1" x14ac:dyDescent="0.35">
      <c r="C15" s="11" t="s">
        <v>19</v>
      </c>
      <c r="D15" s="13">
        <f>Übersicht!$I$23</f>
        <v>0</v>
      </c>
      <c r="E15" s="20"/>
    </row>
    <row r="16" spans="1:7" ht="21.9" customHeight="1" thickBot="1" x14ac:dyDescent="0.35">
      <c r="C16" s="11" t="s">
        <v>20</v>
      </c>
      <c r="D16" s="13">
        <f>Übersicht!$J$23</f>
        <v>0</v>
      </c>
      <c r="E16" s="20"/>
    </row>
    <row r="17" spans="3:5" ht="32.1" customHeight="1" x14ac:dyDescent="0.3">
      <c r="C17" s="12" t="s">
        <v>21</v>
      </c>
      <c r="D17" s="116">
        <f>SUM(D9:D16)</f>
        <v>0</v>
      </c>
      <c r="E17" s="122"/>
    </row>
    <row r="18" spans="3:5" ht="16.2" thickBot="1" x14ac:dyDescent="0.35">
      <c r="C18" s="8">
        <v>30</v>
      </c>
      <c r="D18" s="117"/>
      <c r="E18" s="123"/>
    </row>
    <row r="19" spans="3:5" ht="8.1" customHeight="1" thickBot="1" x14ac:dyDescent="0.35">
      <c r="C19" s="15"/>
      <c r="D19" s="43"/>
      <c r="E19" s="16"/>
    </row>
    <row r="20" spans="3:5" ht="20.100000000000001" customHeight="1" thickBot="1" x14ac:dyDescent="0.35">
      <c r="C20" s="8" t="s">
        <v>1</v>
      </c>
      <c r="D20" s="13"/>
      <c r="E20" s="20"/>
    </row>
    <row r="21" spans="3:5" ht="21.9" customHeight="1" thickBot="1" x14ac:dyDescent="0.35">
      <c r="C21" s="11" t="str">
        <f>Übersicht!$K$2</f>
        <v>W</v>
      </c>
      <c r="D21" s="13">
        <f>Übersicht!$K$23</f>
        <v>0</v>
      </c>
      <c r="E21" s="20"/>
    </row>
    <row r="22" spans="3:5" ht="21.9" customHeight="1" thickBot="1" x14ac:dyDescent="0.35">
      <c r="C22" s="11" t="str">
        <f>Übersicht!$L$2</f>
        <v>W</v>
      </c>
      <c r="D22" s="13">
        <f>Übersicht!$L$23</f>
        <v>0</v>
      </c>
      <c r="E22" s="20"/>
    </row>
    <row r="23" spans="3:5" ht="21.9" customHeight="1" thickBot="1" x14ac:dyDescent="0.35">
      <c r="C23" s="11" t="str">
        <f>Übersicht!$M$2</f>
        <v>W</v>
      </c>
      <c r="D23" s="13">
        <f>Übersicht!$M$23</f>
        <v>0</v>
      </c>
      <c r="E23" s="20"/>
    </row>
    <row r="24" spans="3:5" ht="32.1" customHeight="1" x14ac:dyDescent="0.3">
      <c r="C24" s="12" t="s">
        <v>22</v>
      </c>
      <c r="D24" s="116">
        <f>SUM(D21:D23)</f>
        <v>0</v>
      </c>
      <c r="E24" s="118"/>
    </row>
    <row r="25" spans="3:5" ht="16.2" thickBot="1" x14ac:dyDescent="0.35">
      <c r="C25" s="8">
        <v>15.5</v>
      </c>
      <c r="D25" s="117"/>
      <c r="E25" s="119"/>
    </row>
    <row r="26" spans="3:5" ht="8.1" customHeight="1" thickBot="1" x14ac:dyDescent="0.35">
      <c r="C26" s="17"/>
      <c r="D26" s="44"/>
      <c r="E26" s="15"/>
    </row>
    <row r="27" spans="3:5" ht="15.6" x14ac:dyDescent="0.3">
      <c r="C27" s="12" t="s">
        <v>23</v>
      </c>
      <c r="D27" s="116">
        <f>SUM(D17,D24)</f>
        <v>0</v>
      </c>
      <c r="E27" s="118"/>
    </row>
    <row r="28" spans="3:5" ht="16.2" thickBot="1" x14ac:dyDescent="0.35">
      <c r="C28" s="8">
        <v>45.5</v>
      </c>
      <c r="D28" s="117"/>
      <c r="E28" s="119"/>
    </row>
    <row r="29" spans="3:5" ht="8.1" customHeight="1" thickBot="1" x14ac:dyDescent="0.35">
      <c r="C29" s="15"/>
      <c r="D29" s="44"/>
      <c r="E29" s="15"/>
    </row>
    <row r="30" spans="3:5" x14ac:dyDescent="0.3">
      <c r="C30" s="116" t="s">
        <v>24</v>
      </c>
      <c r="D30" s="116" t="str">
        <f>IF(D27=0,"",VLOOKUP(D27,Skala!B5:'Skala'!D55,3))</f>
        <v/>
      </c>
      <c r="E30" s="118"/>
    </row>
    <row r="31" spans="3:5" ht="15" thickBot="1" x14ac:dyDescent="0.35">
      <c r="C31" s="117"/>
      <c r="D31" s="117"/>
      <c r="E31" s="119"/>
    </row>
    <row r="32" spans="3:5" ht="23.1" customHeight="1" thickBot="1" x14ac:dyDescent="0.35">
      <c r="C32" s="13" t="s">
        <v>25</v>
      </c>
      <c r="D32" s="45">
        <f ca="1">TODAY()</f>
        <v>43976</v>
      </c>
      <c r="E32" s="19"/>
    </row>
    <row r="33" spans="3:5" ht="24.9" customHeight="1" thickBot="1" x14ac:dyDescent="0.35">
      <c r="C33" s="13" t="s">
        <v>26</v>
      </c>
      <c r="D33" s="11"/>
      <c r="E33" s="19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8" t="s">
        <v>36</v>
      </c>
      <c r="D36" s="47"/>
    </row>
    <row r="37" spans="3:5" ht="15" thickTop="1" x14ac:dyDescent="0.3"/>
  </sheetData>
  <sheetProtection algorithmName="SHA-512" hashValue="6XXQxfGAaOqA4xsDwskRY+PCGmrG1KemRbjW+lNBnO2EaxRsUZPXXpg0eMsXB/YrZV3lhHObHz62hjcRfsRWhg==" saltValue="16eKA1pRNJZ9v+71ykKwgg==" spinCount="100000"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37"/>
  <sheetViews>
    <sheetView topLeftCell="A7" zoomScale="90" zoomScaleNormal="90" workbookViewId="0">
      <selection activeCell="J16" sqref="J16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0" t="s">
        <v>52</v>
      </c>
      <c r="B1" s="120"/>
      <c r="C1" s="120"/>
      <c r="D1" s="120"/>
      <c r="E1" s="120"/>
      <c r="F1" s="120"/>
      <c r="G1" s="14"/>
    </row>
    <row r="2" spans="1:7" ht="39.9" customHeight="1" x14ac:dyDescent="0.3">
      <c r="A2" s="124" t="str">
        <f>'(1)'!$A$2</f>
        <v>Abschlussprüfung Mathematik 2020</v>
      </c>
      <c r="B2" s="124"/>
      <c r="C2" s="124"/>
      <c r="D2" s="124"/>
      <c r="E2" s="124"/>
      <c r="F2" s="124"/>
      <c r="G2" s="14"/>
    </row>
    <row r="3" spans="1:7" ht="20.100000000000001" customHeight="1" x14ac:dyDescent="0.3"/>
    <row r="4" spans="1:7" ht="20.100000000000001" customHeight="1" x14ac:dyDescent="0.35">
      <c r="C4" s="18" t="s">
        <v>27</v>
      </c>
      <c r="D4" s="102" t="str">
        <f>Übersicht!A24&amp;", "&amp;Übersicht!B24</f>
        <v xml:space="preserve">, </v>
      </c>
      <c r="E4" s="46" t="str">
        <f>Übersicht!$A$1</f>
        <v>Klasse 10</v>
      </c>
    </row>
    <row r="5" spans="1:7" ht="12" customHeight="1" thickBot="1" x14ac:dyDescent="0.35"/>
    <row r="6" spans="1:7" ht="17.399999999999999" x14ac:dyDescent="0.3">
      <c r="C6" s="118"/>
      <c r="D6" s="4" t="s">
        <v>10</v>
      </c>
      <c r="E6" s="6" t="s">
        <v>10</v>
      </c>
    </row>
    <row r="7" spans="1:7" ht="30" customHeight="1" thickBot="1" x14ac:dyDescent="0.35">
      <c r="C7" s="119"/>
      <c r="D7" s="5" t="s">
        <v>11</v>
      </c>
      <c r="E7" s="7" t="s">
        <v>12</v>
      </c>
    </row>
    <row r="8" spans="1:7" ht="20.100000000000001" customHeight="1" thickBot="1" x14ac:dyDescent="0.35">
      <c r="C8" s="8" t="s">
        <v>0</v>
      </c>
      <c r="D8" s="13"/>
      <c r="E8" s="20"/>
    </row>
    <row r="9" spans="1:7" ht="21.9" customHeight="1" thickBot="1" x14ac:dyDescent="0.35">
      <c r="C9" s="11" t="s">
        <v>13</v>
      </c>
      <c r="D9" s="13">
        <f>Übersicht!$C$24</f>
        <v>0</v>
      </c>
      <c r="E9" s="20"/>
    </row>
    <row r="10" spans="1:7" ht="21.9" customHeight="1" thickBot="1" x14ac:dyDescent="0.35">
      <c r="C10" s="11" t="s">
        <v>14</v>
      </c>
      <c r="D10" s="13">
        <f>Übersicht!$D$24</f>
        <v>0</v>
      </c>
      <c r="E10" s="20"/>
    </row>
    <row r="11" spans="1:7" ht="21.9" customHeight="1" thickBot="1" x14ac:dyDescent="0.35">
      <c r="C11" s="11" t="s">
        <v>15</v>
      </c>
      <c r="D11" s="13">
        <f>Übersicht!$E$24</f>
        <v>0</v>
      </c>
      <c r="E11" s="20"/>
    </row>
    <row r="12" spans="1:7" ht="21.9" customHeight="1" thickBot="1" x14ac:dyDescent="0.35">
      <c r="C12" s="11" t="s">
        <v>16</v>
      </c>
      <c r="D12" s="13">
        <f>Übersicht!$F$24</f>
        <v>0</v>
      </c>
      <c r="E12" s="20"/>
    </row>
    <row r="13" spans="1:7" ht="21.9" customHeight="1" thickBot="1" x14ac:dyDescent="0.35">
      <c r="C13" s="11" t="s">
        <v>17</v>
      </c>
      <c r="D13" s="13">
        <f>Übersicht!$G$24</f>
        <v>0</v>
      </c>
      <c r="E13" s="20"/>
    </row>
    <row r="14" spans="1:7" ht="21.9" customHeight="1" thickBot="1" x14ac:dyDescent="0.35">
      <c r="C14" s="11" t="s">
        <v>18</v>
      </c>
      <c r="D14" s="13">
        <f>Übersicht!$H$24</f>
        <v>0</v>
      </c>
      <c r="E14" s="20"/>
    </row>
    <row r="15" spans="1:7" ht="21.9" customHeight="1" thickBot="1" x14ac:dyDescent="0.35">
      <c r="C15" s="11" t="s">
        <v>19</v>
      </c>
      <c r="D15" s="13">
        <f>Übersicht!$I$24</f>
        <v>0</v>
      </c>
      <c r="E15" s="20"/>
    </row>
    <row r="16" spans="1:7" ht="21.9" customHeight="1" thickBot="1" x14ac:dyDescent="0.35">
      <c r="C16" s="11" t="s">
        <v>20</v>
      </c>
      <c r="D16" s="13">
        <f>Übersicht!$J$24</f>
        <v>0</v>
      </c>
      <c r="E16" s="20"/>
    </row>
    <row r="17" spans="3:5" ht="32.1" customHeight="1" x14ac:dyDescent="0.3">
      <c r="C17" s="12" t="s">
        <v>21</v>
      </c>
      <c r="D17" s="116">
        <f>SUM(D9:D16)</f>
        <v>0</v>
      </c>
      <c r="E17" s="122"/>
    </row>
    <row r="18" spans="3:5" ht="16.2" thickBot="1" x14ac:dyDescent="0.35">
      <c r="C18" s="8">
        <v>30</v>
      </c>
      <c r="D18" s="117"/>
      <c r="E18" s="123"/>
    </row>
    <row r="19" spans="3:5" ht="8.1" customHeight="1" thickBot="1" x14ac:dyDescent="0.35">
      <c r="C19" s="15"/>
      <c r="D19" s="43"/>
      <c r="E19" s="16"/>
    </row>
    <row r="20" spans="3:5" ht="20.100000000000001" customHeight="1" thickBot="1" x14ac:dyDescent="0.35">
      <c r="C20" s="8" t="s">
        <v>1</v>
      </c>
      <c r="D20" s="13"/>
      <c r="E20" s="20"/>
    </row>
    <row r="21" spans="3:5" ht="21.9" customHeight="1" thickBot="1" x14ac:dyDescent="0.35">
      <c r="C21" s="11" t="str">
        <f>Übersicht!$K$2</f>
        <v>W</v>
      </c>
      <c r="D21" s="13">
        <f>Übersicht!$K$24</f>
        <v>0</v>
      </c>
      <c r="E21" s="20"/>
    </row>
    <row r="22" spans="3:5" ht="21.9" customHeight="1" thickBot="1" x14ac:dyDescent="0.35">
      <c r="C22" s="11" t="str">
        <f>Übersicht!$L$2</f>
        <v>W</v>
      </c>
      <c r="D22" s="13">
        <f>Übersicht!$L$24</f>
        <v>0</v>
      </c>
      <c r="E22" s="20"/>
    </row>
    <row r="23" spans="3:5" ht="21.9" customHeight="1" thickBot="1" x14ac:dyDescent="0.35">
      <c r="C23" s="11" t="str">
        <f>Übersicht!$M$2</f>
        <v>W</v>
      </c>
      <c r="D23" s="13">
        <f>Übersicht!$M$24</f>
        <v>0</v>
      </c>
      <c r="E23" s="20"/>
    </row>
    <row r="24" spans="3:5" ht="32.1" customHeight="1" x14ac:dyDescent="0.3">
      <c r="C24" s="12" t="s">
        <v>22</v>
      </c>
      <c r="D24" s="116">
        <f>SUM(D21:D23)</f>
        <v>0</v>
      </c>
      <c r="E24" s="118"/>
    </row>
    <row r="25" spans="3:5" ht="16.2" thickBot="1" x14ac:dyDescent="0.35">
      <c r="C25" s="8">
        <v>15.5</v>
      </c>
      <c r="D25" s="117"/>
      <c r="E25" s="119"/>
    </row>
    <row r="26" spans="3:5" ht="8.1" customHeight="1" thickBot="1" x14ac:dyDescent="0.35">
      <c r="C26" s="17"/>
      <c r="D26" s="44"/>
      <c r="E26" s="15"/>
    </row>
    <row r="27" spans="3:5" ht="15.6" x14ac:dyDescent="0.3">
      <c r="C27" s="12" t="s">
        <v>23</v>
      </c>
      <c r="D27" s="116">
        <f>SUM(D17,D24)</f>
        <v>0</v>
      </c>
      <c r="E27" s="118"/>
    </row>
    <row r="28" spans="3:5" ht="16.2" thickBot="1" x14ac:dyDescent="0.35">
      <c r="C28" s="8">
        <v>45.5</v>
      </c>
      <c r="D28" s="117"/>
      <c r="E28" s="119"/>
    </row>
    <row r="29" spans="3:5" ht="8.1" customHeight="1" thickBot="1" x14ac:dyDescent="0.35">
      <c r="C29" s="15"/>
      <c r="D29" s="44"/>
      <c r="E29" s="15"/>
    </row>
    <row r="30" spans="3:5" x14ac:dyDescent="0.3">
      <c r="C30" s="116" t="s">
        <v>24</v>
      </c>
      <c r="D30" s="116" t="str">
        <f>IF(D27=0,"",VLOOKUP(D27,Skala!B5:'Skala'!D55,3))</f>
        <v/>
      </c>
      <c r="E30" s="118"/>
    </row>
    <row r="31" spans="3:5" ht="15" thickBot="1" x14ac:dyDescent="0.35">
      <c r="C31" s="117"/>
      <c r="D31" s="117"/>
      <c r="E31" s="119"/>
    </row>
    <row r="32" spans="3:5" ht="23.1" customHeight="1" thickBot="1" x14ac:dyDescent="0.35">
      <c r="C32" s="13" t="s">
        <v>25</v>
      </c>
      <c r="D32" s="45">
        <f ca="1">TODAY()</f>
        <v>43976</v>
      </c>
      <c r="E32" s="19"/>
    </row>
    <row r="33" spans="3:5" ht="24.9" customHeight="1" thickBot="1" x14ac:dyDescent="0.35">
      <c r="C33" s="13" t="s">
        <v>26</v>
      </c>
      <c r="D33" s="11"/>
      <c r="E33" s="19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8" t="s">
        <v>36</v>
      </c>
      <c r="D36" s="47"/>
    </row>
    <row r="37" spans="3:5" ht="15" thickTop="1" x14ac:dyDescent="0.3"/>
  </sheetData>
  <sheetProtection algorithmName="SHA-512" hashValue="2/K7kP5j0jhWVQWryxaS7bDwmGhZArkx2oiqqGp+zLImA5d0+KZCQ+bx5izzN9YlLhkFYy3dzDvrHi5qtekV9g==" saltValue="BhKRzz/FDXR2ir6sC6F6aQ==" spinCount="100000"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37"/>
  <sheetViews>
    <sheetView topLeftCell="A10" zoomScale="90" zoomScaleNormal="90" workbookViewId="0">
      <selection activeCell="K14" sqref="K14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0" t="s">
        <v>52</v>
      </c>
      <c r="B1" s="120"/>
      <c r="C1" s="120"/>
      <c r="D1" s="120"/>
      <c r="E1" s="120"/>
      <c r="F1" s="120"/>
      <c r="G1" s="14"/>
    </row>
    <row r="2" spans="1:7" ht="39.9" customHeight="1" x14ac:dyDescent="0.3">
      <c r="A2" s="124" t="str">
        <f>'(1)'!$A$2</f>
        <v>Abschlussprüfung Mathematik 2020</v>
      </c>
      <c r="B2" s="124"/>
      <c r="C2" s="124"/>
      <c r="D2" s="124"/>
      <c r="E2" s="124"/>
      <c r="F2" s="124"/>
      <c r="G2" s="14"/>
    </row>
    <row r="3" spans="1:7" ht="20.100000000000001" customHeight="1" x14ac:dyDescent="0.3"/>
    <row r="4" spans="1:7" ht="20.100000000000001" customHeight="1" x14ac:dyDescent="0.35">
      <c r="C4" s="18" t="s">
        <v>27</v>
      </c>
      <c r="D4" s="102" t="str">
        <f>Übersicht!A25&amp;", "&amp;Übersicht!B25</f>
        <v xml:space="preserve">, </v>
      </c>
      <c r="E4" s="46" t="str">
        <f>Übersicht!$A$1</f>
        <v>Klasse 10</v>
      </c>
    </row>
    <row r="5" spans="1:7" ht="12" customHeight="1" thickBot="1" x14ac:dyDescent="0.35"/>
    <row r="6" spans="1:7" ht="17.399999999999999" x14ac:dyDescent="0.3">
      <c r="C6" s="118"/>
      <c r="D6" s="4" t="s">
        <v>10</v>
      </c>
      <c r="E6" s="6" t="s">
        <v>10</v>
      </c>
    </row>
    <row r="7" spans="1:7" ht="30" customHeight="1" thickBot="1" x14ac:dyDescent="0.35">
      <c r="C7" s="119"/>
      <c r="D7" s="5" t="s">
        <v>11</v>
      </c>
      <c r="E7" s="7" t="s">
        <v>12</v>
      </c>
    </row>
    <row r="8" spans="1:7" ht="20.100000000000001" customHeight="1" thickBot="1" x14ac:dyDescent="0.35">
      <c r="C8" s="8" t="s">
        <v>0</v>
      </c>
      <c r="D8" s="13"/>
      <c r="E8" s="20"/>
    </row>
    <row r="9" spans="1:7" ht="21.9" customHeight="1" thickBot="1" x14ac:dyDescent="0.35">
      <c r="C9" s="11" t="s">
        <v>13</v>
      </c>
      <c r="D9" s="13">
        <f>Übersicht!$C$25</f>
        <v>0</v>
      </c>
      <c r="E9" s="20"/>
    </row>
    <row r="10" spans="1:7" ht="21.9" customHeight="1" thickBot="1" x14ac:dyDescent="0.35">
      <c r="C10" s="11" t="s">
        <v>14</v>
      </c>
      <c r="D10" s="13">
        <f>Übersicht!$D$25</f>
        <v>0</v>
      </c>
      <c r="E10" s="20"/>
    </row>
    <row r="11" spans="1:7" ht="21.9" customHeight="1" thickBot="1" x14ac:dyDescent="0.35">
      <c r="C11" s="11" t="s">
        <v>15</v>
      </c>
      <c r="D11" s="13">
        <f>Übersicht!$E$25</f>
        <v>0</v>
      </c>
      <c r="E11" s="20"/>
    </row>
    <row r="12" spans="1:7" ht="21.9" customHeight="1" thickBot="1" x14ac:dyDescent="0.35">
      <c r="C12" s="11" t="s">
        <v>16</v>
      </c>
      <c r="D12" s="13">
        <f>Übersicht!$F$25</f>
        <v>0</v>
      </c>
      <c r="E12" s="20"/>
    </row>
    <row r="13" spans="1:7" ht="21.9" customHeight="1" thickBot="1" x14ac:dyDescent="0.35">
      <c r="C13" s="11" t="s">
        <v>17</v>
      </c>
      <c r="D13" s="13">
        <f>Übersicht!$G$25</f>
        <v>0</v>
      </c>
      <c r="E13" s="20"/>
    </row>
    <row r="14" spans="1:7" ht="21.9" customHeight="1" thickBot="1" x14ac:dyDescent="0.35">
      <c r="C14" s="11" t="s">
        <v>18</v>
      </c>
      <c r="D14" s="13">
        <f>Übersicht!$H$25</f>
        <v>0</v>
      </c>
      <c r="E14" s="20"/>
    </row>
    <row r="15" spans="1:7" ht="21.9" customHeight="1" thickBot="1" x14ac:dyDescent="0.35">
      <c r="C15" s="11" t="s">
        <v>19</v>
      </c>
      <c r="D15" s="13">
        <f>Übersicht!$I$25</f>
        <v>0</v>
      </c>
      <c r="E15" s="20"/>
    </row>
    <row r="16" spans="1:7" ht="21.9" customHeight="1" thickBot="1" x14ac:dyDescent="0.35">
      <c r="C16" s="11" t="s">
        <v>20</v>
      </c>
      <c r="D16" s="13">
        <f>Übersicht!$J$25</f>
        <v>0</v>
      </c>
      <c r="E16" s="20"/>
    </row>
    <row r="17" spans="3:5" ht="32.1" customHeight="1" x14ac:dyDescent="0.3">
      <c r="C17" s="12" t="s">
        <v>21</v>
      </c>
      <c r="D17" s="116">
        <f>SUM(D9:D16)</f>
        <v>0</v>
      </c>
      <c r="E17" s="122"/>
    </row>
    <row r="18" spans="3:5" ht="16.2" thickBot="1" x14ac:dyDescent="0.35">
      <c r="C18" s="8">
        <v>30</v>
      </c>
      <c r="D18" s="117"/>
      <c r="E18" s="123"/>
    </row>
    <row r="19" spans="3:5" ht="8.1" customHeight="1" thickBot="1" x14ac:dyDescent="0.35">
      <c r="C19" s="15"/>
      <c r="D19" s="43"/>
      <c r="E19" s="16"/>
    </row>
    <row r="20" spans="3:5" ht="20.100000000000001" customHeight="1" thickBot="1" x14ac:dyDescent="0.35">
      <c r="C20" s="8" t="s">
        <v>1</v>
      </c>
      <c r="D20" s="13"/>
      <c r="E20" s="20"/>
    </row>
    <row r="21" spans="3:5" ht="21.9" customHeight="1" thickBot="1" x14ac:dyDescent="0.35">
      <c r="C21" s="11" t="str">
        <f>Übersicht!$K$2</f>
        <v>W</v>
      </c>
      <c r="D21" s="13">
        <f>Übersicht!$K$25</f>
        <v>0</v>
      </c>
      <c r="E21" s="20"/>
    </row>
    <row r="22" spans="3:5" ht="21.9" customHeight="1" thickBot="1" x14ac:dyDescent="0.35">
      <c r="C22" s="11" t="str">
        <f>Übersicht!$L$2</f>
        <v>W</v>
      </c>
      <c r="D22" s="13">
        <f>Übersicht!$L$25</f>
        <v>0</v>
      </c>
      <c r="E22" s="20"/>
    </row>
    <row r="23" spans="3:5" ht="21.9" customHeight="1" thickBot="1" x14ac:dyDescent="0.35">
      <c r="C23" s="11" t="str">
        <f>Übersicht!$M$2</f>
        <v>W</v>
      </c>
      <c r="D23" s="13">
        <f>Übersicht!$M$25</f>
        <v>0</v>
      </c>
      <c r="E23" s="20"/>
    </row>
    <row r="24" spans="3:5" ht="32.1" customHeight="1" x14ac:dyDescent="0.3">
      <c r="C24" s="12" t="s">
        <v>22</v>
      </c>
      <c r="D24" s="116">
        <f>SUM(D21:D23)</f>
        <v>0</v>
      </c>
      <c r="E24" s="118"/>
    </row>
    <row r="25" spans="3:5" ht="16.2" thickBot="1" x14ac:dyDescent="0.35">
      <c r="C25" s="8">
        <v>15.5</v>
      </c>
      <c r="D25" s="117"/>
      <c r="E25" s="119"/>
    </row>
    <row r="26" spans="3:5" ht="8.1" customHeight="1" thickBot="1" x14ac:dyDescent="0.35">
      <c r="C26" s="17"/>
      <c r="D26" s="44"/>
      <c r="E26" s="15"/>
    </row>
    <row r="27" spans="3:5" ht="15.6" x14ac:dyDescent="0.3">
      <c r="C27" s="12" t="s">
        <v>23</v>
      </c>
      <c r="D27" s="116">
        <f>SUM(D17,D24)</f>
        <v>0</v>
      </c>
      <c r="E27" s="118"/>
    </row>
    <row r="28" spans="3:5" ht="16.2" thickBot="1" x14ac:dyDescent="0.35">
      <c r="C28" s="8">
        <v>45.5</v>
      </c>
      <c r="D28" s="117"/>
      <c r="E28" s="119"/>
    </row>
    <row r="29" spans="3:5" ht="8.1" customHeight="1" thickBot="1" x14ac:dyDescent="0.35">
      <c r="C29" s="15"/>
      <c r="D29" s="44"/>
      <c r="E29" s="15"/>
    </row>
    <row r="30" spans="3:5" x14ac:dyDescent="0.3">
      <c r="C30" s="116" t="s">
        <v>24</v>
      </c>
      <c r="D30" s="116" t="str">
        <f>IF(D27=0,"",VLOOKUP(D27,Skala!B5:'Skala'!D55,3))</f>
        <v/>
      </c>
      <c r="E30" s="118"/>
    </row>
    <row r="31" spans="3:5" ht="15" thickBot="1" x14ac:dyDescent="0.35">
      <c r="C31" s="117"/>
      <c r="D31" s="117"/>
      <c r="E31" s="119"/>
    </row>
    <row r="32" spans="3:5" ht="23.1" customHeight="1" thickBot="1" x14ac:dyDescent="0.35">
      <c r="C32" s="13" t="s">
        <v>25</v>
      </c>
      <c r="D32" s="45">
        <f ca="1">TODAY()</f>
        <v>43976</v>
      </c>
      <c r="E32" s="19"/>
    </row>
    <row r="33" spans="3:5" ht="24.9" customHeight="1" thickBot="1" x14ac:dyDescent="0.35">
      <c r="C33" s="13" t="s">
        <v>26</v>
      </c>
      <c r="D33" s="11"/>
      <c r="E33" s="19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8" t="s">
        <v>36</v>
      </c>
      <c r="D36" s="47"/>
    </row>
    <row r="37" spans="3:5" ht="15" thickTop="1" x14ac:dyDescent="0.3"/>
  </sheetData>
  <sheetProtection algorithmName="SHA-512" hashValue="7MvETRKaFsWhpINxD9m9arD4r/+DX7Wlgqzw5dRH84HFJDNbI25gFNGb1NqrCcA+p1Xy/f7FsXAEExambi8E7Q==" saltValue="FtoIlO/Xx5K+ockolsoeog==" spinCount="100000"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37"/>
  <sheetViews>
    <sheetView topLeftCell="A10" zoomScale="90" zoomScaleNormal="90" workbookViewId="0">
      <selection activeCell="K15" sqref="K15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0" t="s">
        <v>52</v>
      </c>
      <c r="B1" s="120"/>
      <c r="C1" s="120"/>
      <c r="D1" s="120"/>
      <c r="E1" s="120"/>
      <c r="F1" s="120"/>
      <c r="G1" s="14"/>
    </row>
    <row r="2" spans="1:7" ht="39.9" customHeight="1" x14ac:dyDescent="0.3">
      <c r="A2" s="124" t="str">
        <f>'(1)'!$A$2</f>
        <v>Abschlussprüfung Mathematik 2020</v>
      </c>
      <c r="B2" s="124"/>
      <c r="C2" s="124"/>
      <c r="D2" s="124"/>
      <c r="E2" s="124"/>
      <c r="F2" s="124"/>
      <c r="G2" s="14"/>
    </row>
    <row r="3" spans="1:7" ht="20.100000000000001" customHeight="1" x14ac:dyDescent="0.3"/>
    <row r="4" spans="1:7" ht="20.100000000000001" customHeight="1" x14ac:dyDescent="0.35">
      <c r="C4" s="18" t="s">
        <v>27</v>
      </c>
      <c r="D4" s="102" t="str">
        <f>Übersicht!A26&amp;", "&amp;Übersicht!B26</f>
        <v xml:space="preserve">, </v>
      </c>
      <c r="E4" s="46" t="str">
        <f>Übersicht!$A$1</f>
        <v>Klasse 10</v>
      </c>
    </row>
    <row r="5" spans="1:7" ht="12" customHeight="1" thickBot="1" x14ac:dyDescent="0.35"/>
    <row r="6" spans="1:7" ht="17.399999999999999" x14ac:dyDescent="0.3">
      <c r="C6" s="118"/>
      <c r="D6" s="4" t="s">
        <v>10</v>
      </c>
      <c r="E6" s="6" t="s">
        <v>10</v>
      </c>
    </row>
    <row r="7" spans="1:7" ht="30" customHeight="1" thickBot="1" x14ac:dyDescent="0.35">
      <c r="C7" s="119"/>
      <c r="D7" s="5" t="s">
        <v>11</v>
      </c>
      <c r="E7" s="7" t="s">
        <v>12</v>
      </c>
    </row>
    <row r="8" spans="1:7" ht="20.100000000000001" customHeight="1" thickBot="1" x14ac:dyDescent="0.35">
      <c r="C8" s="8" t="s">
        <v>0</v>
      </c>
      <c r="D8" s="13"/>
      <c r="E8" s="20"/>
    </row>
    <row r="9" spans="1:7" ht="21.9" customHeight="1" thickBot="1" x14ac:dyDescent="0.35">
      <c r="C9" s="11" t="s">
        <v>13</v>
      </c>
      <c r="D9" s="13">
        <f>Übersicht!$C$26</f>
        <v>0</v>
      </c>
      <c r="E9" s="20"/>
    </row>
    <row r="10" spans="1:7" ht="21.9" customHeight="1" thickBot="1" x14ac:dyDescent="0.35">
      <c r="C10" s="11" t="s">
        <v>14</v>
      </c>
      <c r="D10" s="13">
        <f>Übersicht!$D$26</f>
        <v>0</v>
      </c>
      <c r="E10" s="20"/>
    </row>
    <row r="11" spans="1:7" ht="21.9" customHeight="1" thickBot="1" x14ac:dyDescent="0.35">
      <c r="C11" s="11" t="s">
        <v>15</v>
      </c>
      <c r="D11" s="13">
        <f>Übersicht!$E$26</f>
        <v>0</v>
      </c>
      <c r="E11" s="20"/>
    </row>
    <row r="12" spans="1:7" ht="21.9" customHeight="1" thickBot="1" x14ac:dyDescent="0.35">
      <c r="C12" s="11" t="s">
        <v>16</v>
      </c>
      <c r="D12" s="13">
        <f>Übersicht!$F$26</f>
        <v>0</v>
      </c>
      <c r="E12" s="20"/>
    </row>
    <row r="13" spans="1:7" ht="21.9" customHeight="1" thickBot="1" x14ac:dyDescent="0.35">
      <c r="C13" s="11" t="s">
        <v>17</v>
      </c>
      <c r="D13" s="13">
        <f>Übersicht!$G$26</f>
        <v>0</v>
      </c>
      <c r="E13" s="20"/>
    </row>
    <row r="14" spans="1:7" ht="21.9" customHeight="1" thickBot="1" x14ac:dyDescent="0.35">
      <c r="C14" s="11" t="s">
        <v>18</v>
      </c>
      <c r="D14" s="13">
        <f>Übersicht!$H$26</f>
        <v>0</v>
      </c>
      <c r="E14" s="20"/>
    </row>
    <row r="15" spans="1:7" ht="21.9" customHeight="1" thickBot="1" x14ac:dyDescent="0.35">
      <c r="C15" s="11" t="s">
        <v>19</v>
      </c>
      <c r="D15" s="13">
        <f>Übersicht!$I$26</f>
        <v>0</v>
      </c>
      <c r="E15" s="20"/>
    </row>
    <row r="16" spans="1:7" ht="21.9" customHeight="1" thickBot="1" x14ac:dyDescent="0.35">
      <c r="C16" s="11" t="s">
        <v>20</v>
      </c>
      <c r="D16" s="13">
        <f>Übersicht!$J$26</f>
        <v>0</v>
      </c>
      <c r="E16" s="20"/>
    </row>
    <row r="17" spans="3:5" ht="32.1" customHeight="1" x14ac:dyDescent="0.3">
      <c r="C17" s="12" t="s">
        <v>21</v>
      </c>
      <c r="D17" s="116">
        <f>SUM(D9:D16)</f>
        <v>0</v>
      </c>
      <c r="E17" s="122"/>
    </row>
    <row r="18" spans="3:5" ht="16.2" thickBot="1" x14ac:dyDescent="0.35">
      <c r="C18" s="8">
        <v>30</v>
      </c>
      <c r="D18" s="117"/>
      <c r="E18" s="123"/>
    </row>
    <row r="19" spans="3:5" ht="8.1" customHeight="1" thickBot="1" x14ac:dyDescent="0.35">
      <c r="C19" s="15"/>
      <c r="D19" s="43"/>
      <c r="E19" s="16"/>
    </row>
    <row r="20" spans="3:5" ht="20.100000000000001" customHeight="1" thickBot="1" x14ac:dyDescent="0.35">
      <c r="C20" s="8" t="s">
        <v>1</v>
      </c>
      <c r="D20" s="13"/>
      <c r="E20" s="20"/>
    </row>
    <row r="21" spans="3:5" ht="21.9" customHeight="1" thickBot="1" x14ac:dyDescent="0.35">
      <c r="C21" s="11" t="str">
        <f>Übersicht!$K$2</f>
        <v>W</v>
      </c>
      <c r="D21" s="13">
        <f>Übersicht!$K$26</f>
        <v>0</v>
      </c>
      <c r="E21" s="20"/>
    </row>
    <row r="22" spans="3:5" ht="21.9" customHeight="1" thickBot="1" x14ac:dyDescent="0.35">
      <c r="C22" s="11" t="str">
        <f>Übersicht!$L$2</f>
        <v>W</v>
      </c>
      <c r="D22" s="13">
        <f>Übersicht!$L$26</f>
        <v>0</v>
      </c>
      <c r="E22" s="20"/>
    </row>
    <row r="23" spans="3:5" ht="21.9" customHeight="1" thickBot="1" x14ac:dyDescent="0.35">
      <c r="C23" s="11" t="str">
        <f>Übersicht!$M$2</f>
        <v>W</v>
      </c>
      <c r="D23" s="13">
        <f>Übersicht!$M$26</f>
        <v>0</v>
      </c>
      <c r="E23" s="20"/>
    </row>
    <row r="24" spans="3:5" ht="32.1" customHeight="1" x14ac:dyDescent="0.3">
      <c r="C24" s="12" t="s">
        <v>22</v>
      </c>
      <c r="D24" s="116">
        <f>SUM(D21:D23)</f>
        <v>0</v>
      </c>
      <c r="E24" s="118"/>
    </row>
    <row r="25" spans="3:5" ht="16.2" thickBot="1" x14ac:dyDescent="0.35">
      <c r="C25" s="8">
        <v>15.5</v>
      </c>
      <c r="D25" s="117"/>
      <c r="E25" s="119"/>
    </row>
    <row r="26" spans="3:5" ht="8.1" customHeight="1" thickBot="1" x14ac:dyDescent="0.35">
      <c r="C26" s="17"/>
      <c r="D26" s="44"/>
      <c r="E26" s="15"/>
    </row>
    <row r="27" spans="3:5" ht="15.6" x14ac:dyDescent="0.3">
      <c r="C27" s="12" t="s">
        <v>23</v>
      </c>
      <c r="D27" s="116">
        <f>SUM(D17,D24)</f>
        <v>0</v>
      </c>
      <c r="E27" s="118"/>
    </row>
    <row r="28" spans="3:5" ht="16.2" thickBot="1" x14ac:dyDescent="0.35">
      <c r="C28" s="8">
        <v>45.5</v>
      </c>
      <c r="D28" s="117"/>
      <c r="E28" s="119"/>
    </row>
    <row r="29" spans="3:5" ht="8.1" customHeight="1" thickBot="1" x14ac:dyDescent="0.35">
      <c r="C29" s="15"/>
      <c r="D29" s="44"/>
      <c r="E29" s="15"/>
    </row>
    <row r="30" spans="3:5" x14ac:dyDescent="0.3">
      <c r="C30" s="116" t="s">
        <v>24</v>
      </c>
      <c r="D30" s="116" t="str">
        <f>IF(D27=0,"",VLOOKUP(D27,Skala!B5:'Skala'!D55,3))</f>
        <v/>
      </c>
      <c r="E30" s="118"/>
    </row>
    <row r="31" spans="3:5" ht="15" thickBot="1" x14ac:dyDescent="0.35">
      <c r="C31" s="117"/>
      <c r="D31" s="117"/>
      <c r="E31" s="119"/>
    </row>
    <row r="32" spans="3:5" ht="23.1" customHeight="1" thickBot="1" x14ac:dyDescent="0.35">
      <c r="C32" s="13" t="s">
        <v>25</v>
      </c>
      <c r="D32" s="45">
        <f ca="1">TODAY()</f>
        <v>43976</v>
      </c>
      <c r="E32" s="19"/>
    </row>
    <row r="33" spans="3:5" ht="24.9" customHeight="1" thickBot="1" x14ac:dyDescent="0.35">
      <c r="C33" s="13" t="s">
        <v>26</v>
      </c>
      <c r="D33" s="11"/>
      <c r="E33" s="19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8" t="s">
        <v>36</v>
      </c>
      <c r="D36" s="47"/>
    </row>
    <row r="37" spans="3:5" ht="15" thickTop="1" x14ac:dyDescent="0.3"/>
  </sheetData>
  <sheetProtection algorithmName="SHA-512" hashValue="OkPm469JNg4nkLUnd1mCLCr0NixYa0SKC4YTVvHeHpjyEzLJ/Wloo8DHl7NT2eIzfmnCaP788rBH253RMjcKnA==" saltValue="ov3AsQLcjaZtB6TwrdLzCw==" spinCount="100000"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37"/>
  <sheetViews>
    <sheetView topLeftCell="A10" zoomScale="90" zoomScaleNormal="90" workbookViewId="0">
      <selection activeCell="J17" sqref="J17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0" t="s">
        <v>52</v>
      </c>
      <c r="B1" s="120"/>
      <c r="C1" s="120"/>
      <c r="D1" s="120"/>
      <c r="E1" s="120"/>
      <c r="F1" s="120"/>
      <c r="G1" s="14"/>
    </row>
    <row r="2" spans="1:7" ht="39.9" customHeight="1" x14ac:dyDescent="0.3">
      <c r="A2" s="124" t="str">
        <f>'(1)'!$A$2</f>
        <v>Abschlussprüfung Mathematik 2020</v>
      </c>
      <c r="B2" s="124"/>
      <c r="C2" s="124"/>
      <c r="D2" s="124"/>
      <c r="E2" s="124"/>
      <c r="F2" s="124"/>
      <c r="G2" s="14"/>
    </row>
    <row r="3" spans="1:7" ht="20.100000000000001" customHeight="1" x14ac:dyDescent="0.3"/>
    <row r="4" spans="1:7" ht="20.100000000000001" customHeight="1" x14ac:dyDescent="0.35">
      <c r="C4" s="18" t="s">
        <v>27</v>
      </c>
      <c r="D4" s="102" t="str">
        <f>Übersicht!A27&amp;", "&amp;Übersicht!B27</f>
        <v xml:space="preserve">, </v>
      </c>
      <c r="E4" s="46" t="str">
        <f>Übersicht!$A$1</f>
        <v>Klasse 10</v>
      </c>
    </row>
    <row r="5" spans="1:7" ht="12" customHeight="1" thickBot="1" x14ac:dyDescent="0.35"/>
    <row r="6" spans="1:7" ht="17.399999999999999" x14ac:dyDescent="0.3">
      <c r="C6" s="118"/>
      <c r="D6" s="4" t="s">
        <v>10</v>
      </c>
      <c r="E6" s="6" t="s">
        <v>10</v>
      </c>
    </row>
    <row r="7" spans="1:7" ht="30" customHeight="1" thickBot="1" x14ac:dyDescent="0.35">
      <c r="C7" s="119"/>
      <c r="D7" s="5" t="s">
        <v>11</v>
      </c>
      <c r="E7" s="7" t="s">
        <v>12</v>
      </c>
    </row>
    <row r="8" spans="1:7" ht="20.100000000000001" customHeight="1" thickBot="1" x14ac:dyDescent="0.35">
      <c r="C8" s="8" t="s">
        <v>0</v>
      </c>
      <c r="D8" s="13"/>
      <c r="E8" s="20"/>
    </row>
    <row r="9" spans="1:7" ht="21.9" customHeight="1" thickBot="1" x14ac:dyDescent="0.35">
      <c r="C9" s="11" t="s">
        <v>13</v>
      </c>
      <c r="D9" s="13">
        <f>Übersicht!$C$27</f>
        <v>0</v>
      </c>
      <c r="E9" s="20"/>
    </row>
    <row r="10" spans="1:7" ht="21.9" customHeight="1" thickBot="1" x14ac:dyDescent="0.35">
      <c r="C10" s="11" t="s">
        <v>14</v>
      </c>
      <c r="D10" s="13">
        <f>Übersicht!$D$27</f>
        <v>0</v>
      </c>
      <c r="E10" s="20"/>
    </row>
    <row r="11" spans="1:7" ht="21.9" customHeight="1" thickBot="1" x14ac:dyDescent="0.35">
      <c r="C11" s="11" t="s">
        <v>15</v>
      </c>
      <c r="D11" s="13">
        <f>Übersicht!$E$27</f>
        <v>0</v>
      </c>
      <c r="E11" s="20"/>
    </row>
    <row r="12" spans="1:7" ht="21.9" customHeight="1" thickBot="1" x14ac:dyDescent="0.35">
      <c r="C12" s="11" t="s">
        <v>16</v>
      </c>
      <c r="D12" s="13">
        <f>Übersicht!$F$27</f>
        <v>0</v>
      </c>
      <c r="E12" s="20"/>
    </row>
    <row r="13" spans="1:7" ht="21.9" customHeight="1" thickBot="1" x14ac:dyDescent="0.35">
      <c r="C13" s="11" t="s">
        <v>17</v>
      </c>
      <c r="D13" s="13">
        <f>Übersicht!$G$27</f>
        <v>0</v>
      </c>
      <c r="E13" s="20"/>
    </row>
    <row r="14" spans="1:7" ht="21.9" customHeight="1" thickBot="1" x14ac:dyDescent="0.35">
      <c r="C14" s="11" t="s">
        <v>18</v>
      </c>
      <c r="D14" s="13">
        <f>Übersicht!$H$27</f>
        <v>0</v>
      </c>
      <c r="E14" s="20"/>
    </row>
    <row r="15" spans="1:7" ht="21.9" customHeight="1" thickBot="1" x14ac:dyDescent="0.35">
      <c r="C15" s="11" t="s">
        <v>19</v>
      </c>
      <c r="D15" s="13">
        <f>Übersicht!$I$27</f>
        <v>0</v>
      </c>
      <c r="E15" s="20"/>
    </row>
    <row r="16" spans="1:7" ht="21.9" customHeight="1" thickBot="1" x14ac:dyDescent="0.35">
      <c r="C16" s="11" t="s">
        <v>20</v>
      </c>
      <c r="D16" s="13">
        <f>Übersicht!$J$27</f>
        <v>0</v>
      </c>
      <c r="E16" s="20"/>
    </row>
    <row r="17" spans="3:5" ht="32.1" customHeight="1" x14ac:dyDescent="0.3">
      <c r="C17" s="12" t="s">
        <v>21</v>
      </c>
      <c r="D17" s="116">
        <f>SUM(D9:D16)</f>
        <v>0</v>
      </c>
      <c r="E17" s="122"/>
    </row>
    <row r="18" spans="3:5" ht="16.2" thickBot="1" x14ac:dyDescent="0.35">
      <c r="C18" s="8">
        <v>30</v>
      </c>
      <c r="D18" s="117"/>
      <c r="E18" s="123"/>
    </row>
    <row r="19" spans="3:5" ht="8.1" customHeight="1" thickBot="1" x14ac:dyDescent="0.35">
      <c r="C19" s="15"/>
      <c r="D19" s="43"/>
      <c r="E19" s="16"/>
    </row>
    <row r="20" spans="3:5" ht="20.100000000000001" customHeight="1" thickBot="1" x14ac:dyDescent="0.35">
      <c r="C20" s="8" t="s">
        <v>1</v>
      </c>
      <c r="D20" s="13"/>
      <c r="E20" s="20"/>
    </row>
    <row r="21" spans="3:5" ht="21.9" customHeight="1" thickBot="1" x14ac:dyDescent="0.35">
      <c r="C21" s="11" t="str">
        <f>Übersicht!$K$2</f>
        <v>W</v>
      </c>
      <c r="D21" s="13">
        <f>Übersicht!$K$27</f>
        <v>0</v>
      </c>
      <c r="E21" s="20"/>
    </row>
    <row r="22" spans="3:5" ht="21.9" customHeight="1" thickBot="1" x14ac:dyDescent="0.35">
      <c r="C22" s="11" t="str">
        <f>Übersicht!$L$2</f>
        <v>W</v>
      </c>
      <c r="D22" s="13">
        <f>Übersicht!$L$27</f>
        <v>0</v>
      </c>
      <c r="E22" s="20"/>
    </row>
    <row r="23" spans="3:5" ht="21.9" customHeight="1" thickBot="1" x14ac:dyDescent="0.35">
      <c r="C23" s="11" t="str">
        <f>Übersicht!$M$2</f>
        <v>W</v>
      </c>
      <c r="D23" s="13">
        <f>Übersicht!$M$27</f>
        <v>0</v>
      </c>
      <c r="E23" s="20"/>
    </row>
    <row r="24" spans="3:5" ht="32.1" customHeight="1" x14ac:dyDescent="0.3">
      <c r="C24" s="12" t="s">
        <v>22</v>
      </c>
      <c r="D24" s="116">
        <f>SUM(D21:D23)</f>
        <v>0</v>
      </c>
      <c r="E24" s="118"/>
    </row>
    <row r="25" spans="3:5" ht="16.2" thickBot="1" x14ac:dyDescent="0.35">
      <c r="C25" s="8">
        <v>15.5</v>
      </c>
      <c r="D25" s="117"/>
      <c r="E25" s="119"/>
    </row>
    <row r="26" spans="3:5" ht="8.1" customHeight="1" thickBot="1" x14ac:dyDescent="0.35">
      <c r="C26" s="17"/>
      <c r="D26" s="44"/>
      <c r="E26" s="15"/>
    </row>
    <row r="27" spans="3:5" ht="15.6" x14ac:dyDescent="0.3">
      <c r="C27" s="12" t="s">
        <v>23</v>
      </c>
      <c r="D27" s="116">
        <f>SUM(D17,D24)</f>
        <v>0</v>
      </c>
      <c r="E27" s="118"/>
    </row>
    <row r="28" spans="3:5" ht="16.2" thickBot="1" x14ac:dyDescent="0.35">
      <c r="C28" s="8">
        <v>45.5</v>
      </c>
      <c r="D28" s="117"/>
      <c r="E28" s="119"/>
    </row>
    <row r="29" spans="3:5" ht="8.1" customHeight="1" thickBot="1" x14ac:dyDescent="0.35">
      <c r="C29" s="15"/>
      <c r="D29" s="44"/>
      <c r="E29" s="15"/>
    </row>
    <row r="30" spans="3:5" x14ac:dyDescent="0.3">
      <c r="C30" s="116" t="s">
        <v>24</v>
      </c>
      <c r="D30" s="116" t="str">
        <f>IF(D27=0,"",VLOOKUP(D27,Skala!B5:'Skala'!D55,3))</f>
        <v/>
      </c>
      <c r="E30" s="118"/>
    </row>
    <row r="31" spans="3:5" ht="15" thickBot="1" x14ac:dyDescent="0.35">
      <c r="C31" s="117"/>
      <c r="D31" s="117"/>
      <c r="E31" s="119"/>
    </row>
    <row r="32" spans="3:5" ht="23.1" customHeight="1" thickBot="1" x14ac:dyDescent="0.35">
      <c r="C32" s="13" t="s">
        <v>25</v>
      </c>
      <c r="D32" s="45">
        <f ca="1">TODAY()</f>
        <v>43976</v>
      </c>
      <c r="E32" s="19"/>
    </row>
    <row r="33" spans="3:5" ht="24.9" customHeight="1" thickBot="1" x14ac:dyDescent="0.35">
      <c r="C33" s="13" t="s">
        <v>26</v>
      </c>
      <c r="D33" s="11"/>
      <c r="E33" s="19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8" t="s">
        <v>36</v>
      </c>
      <c r="D36" s="47"/>
    </row>
    <row r="37" spans="3:5" ht="15" thickTop="1" x14ac:dyDescent="0.3"/>
  </sheetData>
  <sheetProtection algorithmName="SHA-512" hashValue="VcqQwUYvQkj1yJ7kfidQ27dkdEt13JwW6kcS05u4wU4+R2VH11/PyRuvtx5hsWS+71KyuXbfXqLp8725UI68lQ==" saltValue="bt9FgOtGTj8ba02Lt8XwBQ==" spinCount="100000"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37"/>
  <sheetViews>
    <sheetView topLeftCell="A13" zoomScale="90" zoomScaleNormal="90" workbookViewId="0">
      <selection activeCell="K14" sqref="K14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0" t="s">
        <v>52</v>
      </c>
      <c r="B1" s="120"/>
      <c r="C1" s="120"/>
      <c r="D1" s="120"/>
      <c r="E1" s="120"/>
      <c r="F1" s="120"/>
      <c r="G1" s="14"/>
    </row>
    <row r="2" spans="1:7" ht="39.9" customHeight="1" x14ac:dyDescent="0.3">
      <c r="A2" s="124" t="str">
        <f>'(1)'!$A$2</f>
        <v>Abschlussprüfung Mathematik 2020</v>
      </c>
      <c r="B2" s="124"/>
      <c r="C2" s="124"/>
      <c r="D2" s="124"/>
      <c r="E2" s="124"/>
      <c r="F2" s="124"/>
      <c r="G2" s="14"/>
    </row>
    <row r="3" spans="1:7" ht="20.100000000000001" customHeight="1" x14ac:dyDescent="0.3"/>
    <row r="4" spans="1:7" ht="20.100000000000001" customHeight="1" x14ac:dyDescent="0.35">
      <c r="C4" s="18" t="s">
        <v>27</v>
      </c>
      <c r="D4" s="102" t="str">
        <f>Übersicht!A28&amp;", "&amp;Übersicht!B28</f>
        <v xml:space="preserve">, </v>
      </c>
      <c r="E4" s="46" t="str">
        <f>Übersicht!$A$1</f>
        <v>Klasse 10</v>
      </c>
    </row>
    <row r="5" spans="1:7" ht="12" customHeight="1" thickBot="1" x14ac:dyDescent="0.35"/>
    <row r="6" spans="1:7" ht="17.399999999999999" x14ac:dyDescent="0.3">
      <c r="C6" s="118"/>
      <c r="D6" s="4" t="s">
        <v>10</v>
      </c>
      <c r="E6" s="6" t="s">
        <v>10</v>
      </c>
    </row>
    <row r="7" spans="1:7" ht="30" customHeight="1" thickBot="1" x14ac:dyDescent="0.35">
      <c r="C7" s="119"/>
      <c r="D7" s="5" t="s">
        <v>11</v>
      </c>
      <c r="E7" s="7" t="s">
        <v>12</v>
      </c>
    </row>
    <row r="8" spans="1:7" ht="20.100000000000001" customHeight="1" thickBot="1" x14ac:dyDescent="0.35">
      <c r="C8" s="8" t="s">
        <v>0</v>
      </c>
      <c r="D8" s="13"/>
      <c r="E8" s="20"/>
    </row>
    <row r="9" spans="1:7" ht="21.9" customHeight="1" thickBot="1" x14ac:dyDescent="0.35">
      <c r="C9" s="11" t="s">
        <v>13</v>
      </c>
      <c r="D9" s="13">
        <f>Übersicht!$C$28</f>
        <v>0</v>
      </c>
      <c r="E9" s="20"/>
    </row>
    <row r="10" spans="1:7" ht="21.9" customHeight="1" thickBot="1" x14ac:dyDescent="0.35">
      <c r="C10" s="11" t="s">
        <v>14</v>
      </c>
      <c r="D10" s="13">
        <f>Übersicht!$D$28</f>
        <v>0</v>
      </c>
      <c r="E10" s="20"/>
    </row>
    <row r="11" spans="1:7" ht="21.9" customHeight="1" thickBot="1" x14ac:dyDescent="0.35">
      <c r="C11" s="11" t="s">
        <v>15</v>
      </c>
      <c r="D11" s="13">
        <f>Übersicht!$E$28</f>
        <v>0</v>
      </c>
      <c r="E11" s="20"/>
    </row>
    <row r="12" spans="1:7" ht="21.9" customHeight="1" thickBot="1" x14ac:dyDescent="0.35">
      <c r="C12" s="11" t="s">
        <v>16</v>
      </c>
      <c r="D12" s="13">
        <f>Übersicht!$F$28</f>
        <v>0</v>
      </c>
      <c r="E12" s="20"/>
    </row>
    <row r="13" spans="1:7" ht="21.9" customHeight="1" thickBot="1" x14ac:dyDescent="0.35">
      <c r="C13" s="11" t="s">
        <v>17</v>
      </c>
      <c r="D13" s="13">
        <f>Übersicht!$G$28</f>
        <v>0</v>
      </c>
      <c r="E13" s="20"/>
    </row>
    <row r="14" spans="1:7" ht="21.9" customHeight="1" thickBot="1" x14ac:dyDescent="0.35">
      <c r="C14" s="11" t="s">
        <v>18</v>
      </c>
      <c r="D14" s="13">
        <f>Übersicht!$H$28</f>
        <v>0</v>
      </c>
      <c r="E14" s="20"/>
    </row>
    <row r="15" spans="1:7" ht="21.9" customHeight="1" thickBot="1" x14ac:dyDescent="0.35">
      <c r="C15" s="11" t="s">
        <v>19</v>
      </c>
      <c r="D15" s="13">
        <f>Übersicht!$I$28</f>
        <v>0</v>
      </c>
      <c r="E15" s="20"/>
    </row>
    <row r="16" spans="1:7" ht="21.9" customHeight="1" thickBot="1" x14ac:dyDescent="0.35">
      <c r="C16" s="11" t="s">
        <v>20</v>
      </c>
      <c r="D16" s="13">
        <f>Übersicht!$J$28</f>
        <v>0</v>
      </c>
      <c r="E16" s="20"/>
    </row>
    <row r="17" spans="3:5" ht="32.1" customHeight="1" x14ac:dyDescent="0.3">
      <c r="C17" s="12" t="s">
        <v>21</v>
      </c>
      <c r="D17" s="116">
        <f>SUM(D9:D16)</f>
        <v>0</v>
      </c>
      <c r="E17" s="122"/>
    </row>
    <row r="18" spans="3:5" ht="16.2" thickBot="1" x14ac:dyDescent="0.35">
      <c r="C18" s="8">
        <v>30</v>
      </c>
      <c r="D18" s="117"/>
      <c r="E18" s="123"/>
    </row>
    <row r="19" spans="3:5" ht="8.1" customHeight="1" thickBot="1" x14ac:dyDescent="0.35">
      <c r="C19" s="15"/>
      <c r="D19" s="43"/>
      <c r="E19" s="16"/>
    </row>
    <row r="20" spans="3:5" ht="20.100000000000001" customHeight="1" thickBot="1" x14ac:dyDescent="0.35">
      <c r="C20" s="8" t="s">
        <v>1</v>
      </c>
      <c r="D20" s="13"/>
      <c r="E20" s="20"/>
    </row>
    <row r="21" spans="3:5" ht="21.9" customHeight="1" thickBot="1" x14ac:dyDescent="0.35">
      <c r="C21" s="11" t="str">
        <f>Übersicht!$K$2</f>
        <v>W</v>
      </c>
      <c r="D21" s="13">
        <f>Übersicht!$K$28</f>
        <v>0</v>
      </c>
      <c r="E21" s="20"/>
    </row>
    <row r="22" spans="3:5" ht="21.9" customHeight="1" thickBot="1" x14ac:dyDescent="0.35">
      <c r="C22" s="11" t="str">
        <f>Übersicht!$L$2</f>
        <v>W</v>
      </c>
      <c r="D22" s="13">
        <f>Übersicht!$L$28</f>
        <v>0</v>
      </c>
      <c r="E22" s="20"/>
    </row>
    <row r="23" spans="3:5" ht="21.9" customHeight="1" thickBot="1" x14ac:dyDescent="0.35">
      <c r="C23" s="11" t="str">
        <f>Übersicht!$M$2</f>
        <v>W</v>
      </c>
      <c r="D23" s="13">
        <f>Übersicht!$M$28</f>
        <v>0</v>
      </c>
      <c r="E23" s="20"/>
    </row>
    <row r="24" spans="3:5" ht="32.1" customHeight="1" x14ac:dyDescent="0.3">
      <c r="C24" s="12" t="s">
        <v>22</v>
      </c>
      <c r="D24" s="116">
        <f>SUM(D21:D23)</f>
        <v>0</v>
      </c>
      <c r="E24" s="118"/>
    </row>
    <row r="25" spans="3:5" ht="16.2" thickBot="1" x14ac:dyDescent="0.35">
      <c r="C25" s="8">
        <v>15.5</v>
      </c>
      <c r="D25" s="117"/>
      <c r="E25" s="119"/>
    </row>
    <row r="26" spans="3:5" ht="8.1" customHeight="1" thickBot="1" x14ac:dyDescent="0.35">
      <c r="C26" s="17"/>
      <c r="D26" s="44"/>
      <c r="E26" s="15"/>
    </row>
    <row r="27" spans="3:5" ht="15.6" x14ac:dyDescent="0.3">
      <c r="C27" s="12" t="s">
        <v>23</v>
      </c>
      <c r="D27" s="116">
        <f>SUM(D17,D24)</f>
        <v>0</v>
      </c>
      <c r="E27" s="118"/>
    </row>
    <row r="28" spans="3:5" ht="16.2" thickBot="1" x14ac:dyDescent="0.35">
      <c r="C28" s="8">
        <v>45.5</v>
      </c>
      <c r="D28" s="117"/>
      <c r="E28" s="119"/>
    </row>
    <row r="29" spans="3:5" ht="8.1" customHeight="1" thickBot="1" x14ac:dyDescent="0.35">
      <c r="C29" s="15"/>
      <c r="D29" s="44"/>
      <c r="E29" s="15"/>
    </row>
    <row r="30" spans="3:5" x14ac:dyDescent="0.3">
      <c r="C30" s="116" t="s">
        <v>24</v>
      </c>
      <c r="D30" s="116" t="str">
        <f>IF(D27=0,"",VLOOKUP(D27,Skala!B5:'Skala'!D55,3))</f>
        <v/>
      </c>
      <c r="E30" s="118"/>
    </row>
    <row r="31" spans="3:5" ht="15" thickBot="1" x14ac:dyDescent="0.35">
      <c r="C31" s="117"/>
      <c r="D31" s="117"/>
      <c r="E31" s="119"/>
    </row>
    <row r="32" spans="3:5" ht="23.1" customHeight="1" thickBot="1" x14ac:dyDescent="0.35">
      <c r="C32" s="13" t="s">
        <v>25</v>
      </c>
      <c r="D32" s="45">
        <f ca="1">TODAY()</f>
        <v>43976</v>
      </c>
      <c r="E32" s="19"/>
    </row>
    <row r="33" spans="3:5" ht="24.9" customHeight="1" thickBot="1" x14ac:dyDescent="0.35">
      <c r="C33" s="13" t="s">
        <v>26</v>
      </c>
      <c r="D33" s="11"/>
      <c r="E33" s="19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8" t="s">
        <v>36</v>
      </c>
      <c r="D36" s="47"/>
    </row>
    <row r="37" spans="3:5" ht="15" thickTop="1" x14ac:dyDescent="0.3"/>
  </sheetData>
  <sheetProtection algorithmName="SHA-512" hashValue="8blM669sOzVJbe97CJSMVg3RqAtBxZWKtdGF5AXZ6i4FxlG3nMJHgv6qQfux6pTBjQSaUpsth57/2bnRMtjY+g==" saltValue="9VVN6Fy9oW8Kpxqkk5jvLA==" spinCount="100000"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37"/>
  <sheetViews>
    <sheetView topLeftCell="A10" zoomScale="90" zoomScaleNormal="90" workbookViewId="0">
      <selection activeCell="H31" sqref="H31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0" t="s">
        <v>52</v>
      </c>
      <c r="B1" s="120"/>
      <c r="C1" s="120"/>
      <c r="D1" s="120"/>
      <c r="E1" s="120"/>
      <c r="F1" s="120"/>
      <c r="G1" s="14"/>
    </row>
    <row r="2" spans="1:7" ht="39.9" customHeight="1" x14ac:dyDescent="0.3">
      <c r="A2" s="124" t="str">
        <f>'(1)'!$A$2</f>
        <v>Abschlussprüfung Mathematik 2020</v>
      </c>
      <c r="B2" s="124"/>
      <c r="C2" s="124"/>
      <c r="D2" s="124"/>
      <c r="E2" s="124"/>
      <c r="F2" s="124"/>
      <c r="G2" s="14"/>
    </row>
    <row r="3" spans="1:7" ht="20.100000000000001" customHeight="1" x14ac:dyDescent="0.3"/>
    <row r="4" spans="1:7" ht="20.100000000000001" customHeight="1" x14ac:dyDescent="0.35">
      <c r="C4" s="18" t="s">
        <v>27</v>
      </c>
      <c r="D4" s="102" t="str">
        <f>Übersicht!A29&amp;", "&amp;Übersicht!B29</f>
        <v xml:space="preserve">, </v>
      </c>
      <c r="E4" s="46" t="str">
        <f>Übersicht!$A$1</f>
        <v>Klasse 10</v>
      </c>
    </row>
    <row r="5" spans="1:7" ht="12" customHeight="1" thickBot="1" x14ac:dyDescent="0.35"/>
    <row r="6" spans="1:7" ht="17.399999999999999" x14ac:dyDescent="0.3">
      <c r="C6" s="118"/>
      <c r="D6" s="4" t="s">
        <v>10</v>
      </c>
      <c r="E6" s="6" t="s">
        <v>10</v>
      </c>
    </row>
    <row r="7" spans="1:7" ht="30" customHeight="1" thickBot="1" x14ac:dyDescent="0.35">
      <c r="C7" s="119"/>
      <c r="D7" s="5" t="s">
        <v>11</v>
      </c>
      <c r="E7" s="7" t="s">
        <v>12</v>
      </c>
    </row>
    <row r="8" spans="1:7" ht="20.100000000000001" customHeight="1" thickBot="1" x14ac:dyDescent="0.35">
      <c r="C8" s="8" t="s">
        <v>0</v>
      </c>
      <c r="D8" s="13"/>
      <c r="E8" s="20"/>
    </row>
    <row r="9" spans="1:7" ht="21.9" customHeight="1" thickBot="1" x14ac:dyDescent="0.35">
      <c r="C9" s="11" t="s">
        <v>13</v>
      </c>
      <c r="D9" s="13">
        <f>Übersicht!$C$29</f>
        <v>0</v>
      </c>
      <c r="E9" s="20"/>
    </row>
    <row r="10" spans="1:7" ht="21.9" customHeight="1" thickBot="1" x14ac:dyDescent="0.35">
      <c r="C10" s="11" t="s">
        <v>14</v>
      </c>
      <c r="D10" s="13">
        <f>Übersicht!$D$29</f>
        <v>0</v>
      </c>
      <c r="E10" s="20"/>
    </row>
    <row r="11" spans="1:7" ht="21.9" customHeight="1" thickBot="1" x14ac:dyDescent="0.35">
      <c r="C11" s="11" t="s">
        <v>15</v>
      </c>
      <c r="D11" s="13">
        <f>Übersicht!$E$29</f>
        <v>0</v>
      </c>
      <c r="E11" s="20"/>
    </row>
    <row r="12" spans="1:7" ht="21.9" customHeight="1" thickBot="1" x14ac:dyDescent="0.35">
      <c r="C12" s="11" t="s">
        <v>16</v>
      </c>
      <c r="D12" s="13">
        <f>Übersicht!$F$29</f>
        <v>0</v>
      </c>
      <c r="E12" s="20"/>
    </row>
    <row r="13" spans="1:7" ht="21.9" customHeight="1" thickBot="1" x14ac:dyDescent="0.35">
      <c r="C13" s="11" t="s">
        <v>17</v>
      </c>
      <c r="D13" s="13">
        <f>Übersicht!$G$29</f>
        <v>0</v>
      </c>
      <c r="E13" s="20"/>
    </row>
    <row r="14" spans="1:7" ht="21.9" customHeight="1" thickBot="1" x14ac:dyDescent="0.35">
      <c r="C14" s="11" t="s">
        <v>18</v>
      </c>
      <c r="D14" s="13">
        <f>Übersicht!$H$29</f>
        <v>0</v>
      </c>
      <c r="E14" s="20"/>
    </row>
    <row r="15" spans="1:7" ht="21.9" customHeight="1" thickBot="1" x14ac:dyDescent="0.35">
      <c r="C15" s="11" t="s">
        <v>19</v>
      </c>
      <c r="D15" s="13">
        <f>Übersicht!$I$29</f>
        <v>0</v>
      </c>
      <c r="E15" s="20"/>
    </row>
    <row r="16" spans="1:7" ht="21.9" customHeight="1" thickBot="1" x14ac:dyDescent="0.35">
      <c r="C16" s="11" t="s">
        <v>20</v>
      </c>
      <c r="D16" s="13">
        <f>Übersicht!$J$29</f>
        <v>0</v>
      </c>
      <c r="E16" s="20"/>
    </row>
    <row r="17" spans="3:5" ht="32.1" customHeight="1" x14ac:dyDescent="0.3">
      <c r="C17" s="12" t="s">
        <v>21</v>
      </c>
      <c r="D17" s="116">
        <f>SUM(D9:D16)</f>
        <v>0</v>
      </c>
      <c r="E17" s="122"/>
    </row>
    <row r="18" spans="3:5" ht="16.2" thickBot="1" x14ac:dyDescent="0.35">
      <c r="C18" s="8">
        <v>30</v>
      </c>
      <c r="D18" s="117"/>
      <c r="E18" s="123"/>
    </row>
    <row r="19" spans="3:5" ht="8.1" customHeight="1" thickBot="1" x14ac:dyDescent="0.35">
      <c r="C19" s="15"/>
      <c r="D19" s="43"/>
      <c r="E19" s="16"/>
    </row>
    <row r="20" spans="3:5" ht="20.100000000000001" customHeight="1" thickBot="1" x14ac:dyDescent="0.35">
      <c r="C20" s="8" t="s">
        <v>1</v>
      </c>
      <c r="D20" s="13"/>
      <c r="E20" s="20"/>
    </row>
    <row r="21" spans="3:5" ht="21.9" customHeight="1" thickBot="1" x14ac:dyDescent="0.35">
      <c r="C21" s="11" t="str">
        <f>Übersicht!$K$2</f>
        <v>W</v>
      </c>
      <c r="D21" s="13">
        <f>Übersicht!$K$29</f>
        <v>0</v>
      </c>
      <c r="E21" s="20"/>
    </row>
    <row r="22" spans="3:5" ht="21.9" customHeight="1" thickBot="1" x14ac:dyDescent="0.35">
      <c r="C22" s="11" t="str">
        <f>Übersicht!$L$2</f>
        <v>W</v>
      </c>
      <c r="D22" s="13">
        <f>Übersicht!$L$29</f>
        <v>0</v>
      </c>
      <c r="E22" s="20"/>
    </row>
    <row r="23" spans="3:5" ht="21.9" customHeight="1" thickBot="1" x14ac:dyDescent="0.35">
      <c r="C23" s="11" t="str">
        <f>Übersicht!$M$2</f>
        <v>W</v>
      </c>
      <c r="D23" s="13">
        <f>Übersicht!$M$29</f>
        <v>0</v>
      </c>
      <c r="E23" s="20"/>
    </row>
    <row r="24" spans="3:5" ht="32.1" customHeight="1" x14ac:dyDescent="0.3">
      <c r="C24" s="12" t="s">
        <v>22</v>
      </c>
      <c r="D24" s="116">
        <f>SUM(D21:D23)</f>
        <v>0</v>
      </c>
      <c r="E24" s="118"/>
    </row>
    <row r="25" spans="3:5" ht="16.2" thickBot="1" x14ac:dyDescent="0.35">
      <c r="C25" s="8">
        <v>15.5</v>
      </c>
      <c r="D25" s="117"/>
      <c r="E25" s="119"/>
    </row>
    <row r="26" spans="3:5" ht="8.1" customHeight="1" thickBot="1" x14ac:dyDescent="0.35">
      <c r="C26" s="17"/>
      <c r="D26" s="44"/>
      <c r="E26" s="15"/>
    </row>
    <row r="27" spans="3:5" ht="15.6" x14ac:dyDescent="0.3">
      <c r="C27" s="12" t="s">
        <v>23</v>
      </c>
      <c r="D27" s="116">
        <f>SUM(D17,D24)</f>
        <v>0</v>
      </c>
      <c r="E27" s="118"/>
    </row>
    <row r="28" spans="3:5" ht="16.2" thickBot="1" x14ac:dyDescent="0.35">
      <c r="C28" s="8">
        <v>45.5</v>
      </c>
      <c r="D28" s="117"/>
      <c r="E28" s="119"/>
    </row>
    <row r="29" spans="3:5" ht="8.1" customHeight="1" thickBot="1" x14ac:dyDescent="0.35">
      <c r="C29" s="15"/>
      <c r="D29" s="44"/>
      <c r="E29" s="15"/>
    </row>
    <row r="30" spans="3:5" x14ac:dyDescent="0.3">
      <c r="C30" s="116" t="s">
        <v>24</v>
      </c>
      <c r="D30" s="116" t="str">
        <f>IF(D27=0,"",VLOOKUP(D27,Skala!B5:'Skala'!D55,3))</f>
        <v/>
      </c>
      <c r="E30" s="118"/>
    </row>
    <row r="31" spans="3:5" ht="15" thickBot="1" x14ac:dyDescent="0.35">
      <c r="C31" s="117"/>
      <c r="D31" s="117"/>
      <c r="E31" s="119"/>
    </row>
    <row r="32" spans="3:5" ht="23.1" customHeight="1" thickBot="1" x14ac:dyDescent="0.35">
      <c r="C32" s="13" t="s">
        <v>25</v>
      </c>
      <c r="D32" s="45">
        <f ca="1">TODAY()</f>
        <v>43976</v>
      </c>
      <c r="E32" s="19"/>
    </row>
    <row r="33" spans="3:5" ht="24.9" customHeight="1" thickBot="1" x14ac:dyDescent="0.35">
      <c r="C33" s="13" t="s">
        <v>26</v>
      </c>
      <c r="D33" s="11"/>
      <c r="E33" s="19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8" t="s">
        <v>36</v>
      </c>
      <c r="D36" s="47"/>
    </row>
    <row r="37" spans="3:5" ht="15" thickTop="1" x14ac:dyDescent="0.3"/>
  </sheetData>
  <sheetProtection algorithmName="SHA-512" hashValue="63PvSMleR+4vlBqJPcwpXEuthFYHSGljRyh2LOUrTs1cQ4BdPto2adTa9/F8LfD1N9HTtcpCiOGJDp2vl6PJTQ==" saltValue="lgL4dBK+8xbWGLOZ4FAHyA==" spinCount="100000"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37"/>
  <sheetViews>
    <sheetView topLeftCell="A10" zoomScale="90" zoomScaleNormal="90" workbookViewId="0">
      <selection activeCell="F25" sqref="F25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0" t="s">
        <v>52</v>
      </c>
      <c r="B1" s="120"/>
      <c r="C1" s="120"/>
      <c r="D1" s="120"/>
      <c r="E1" s="120"/>
      <c r="F1" s="120"/>
      <c r="G1" s="14"/>
    </row>
    <row r="2" spans="1:7" ht="39.9" customHeight="1" x14ac:dyDescent="0.3">
      <c r="A2" s="124" t="str">
        <f>'(1)'!$A$2</f>
        <v>Abschlussprüfung Mathematik 2020</v>
      </c>
      <c r="B2" s="124"/>
      <c r="C2" s="124"/>
      <c r="D2" s="124"/>
      <c r="E2" s="124"/>
      <c r="F2" s="124"/>
      <c r="G2" s="14"/>
    </row>
    <row r="3" spans="1:7" ht="20.100000000000001" customHeight="1" x14ac:dyDescent="0.3"/>
    <row r="4" spans="1:7" ht="20.100000000000001" customHeight="1" x14ac:dyDescent="0.35">
      <c r="C4" s="18" t="s">
        <v>27</v>
      </c>
      <c r="D4" s="102" t="str">
        <f>Übersicht!A30&amp;", "&amp;Übersicht!B30</f>
        <v xml:space="preserve">, </v>
      </c>
      <c r="E4" s="46" t="str">
        <f>Übersicht!$A$1</f>
        <v>Klasse 10</v>
      </c>
    </row>
    <row r="5" spans="1:7" ht="12" customHeight="1" thickBot="1" x14ac:dyDescent="0.35"/>
    <row r="6" spans="1:7" ht="17.399999999999999" x14ac:dyDescent="0.3">
      <c r="C6" s="118"/>
      <c r="D6" s="4" t="s">
        <v>10</v>
      </c>
      <c r="E6" s="6" t="s">
        <v>10</v>
      </c>
    </row>
    <row r="7" spans="1:7" ht="30" customHeight="1" thickBot="1" x14ac:dyDescent="0.35">
      <c r="C7" s="119"/>
      <c r="D7" s="5" t="s">
        <v>11</v>
      </c>
      <c r="E7" s="7" t="s">
        <v>12</v>
      </c>
    </row>
    <row r="8" spans="1:7" ht="20.100000000000001" customHeight="1" thickBot="1" x14ac:dyDescent="0.35">
      <c r="C8" s="8" t="s">
        <v>0</v>
      </c>
      <c r="D8" s="13"/>
      <c r="E8" s="20"/>
    </row>
    <row r="9" spans="1:7" ht="21.9" customHeight="1" thickBot="1" x14ac:dyDescent="0.35">
      <c r="C9" s="11" t="s">
        <v>13</v>
      </c>
      <c r="D9" s="13">
        <f>Übersicht!$C$30</f>
        <v>0</v>
      </c>
      <c r="E9" s="20"/>
    </row>
    <row r="10" spans="1:7" ht="21.9" customHeight="1" thickBot="1" x14ac:dyDescent="0.35">
      <c r="C10" s="11" t="s">
        <v>14</v>
      </c>
      <c r="D10" s="13">
        <f>Übersicht!$D$30</f>
        <v>0</v>
      </c>
      <c r="E10" s="20"/>
    </row>
    <row r="11" spans="1:7" ht="21.9" customHeight="1" thickBot="1" x14ac:dyDescent="0.35">
      <c r="C11" s="11" t="s">
        <v>15</v>
      </c>
      <c r="D11" s="13">
        <f>Übersicht!$E$30</f>
        <v>0</v>
      </c>
      <c r="E11" s="20"/>
    </row>
    <row r="12" spans="1:7" ht="21.9" customHeight="1" thickBot="1" x14ac:dyDescent="0.35">
      <c r="C12" s="11" t="s">
        <v>16</v>
      </c>
      <c r="D12" s="13">
        <f>Übersicht!$F$30</f>
        <v>0</v>
      </c>
      <c r="E12" s="20"/>
    </row>
    <row r="13" spans="1:7" ht="21.9" customHeight="1" thickBot="1" x14ac:dyDescent="0.35">
      <c r="C13" s="11" t="s">
        <v>17</v>
      </c>
      <c r="D13" s="13">
        <f>Übersicht!$G$30</f>
        <v>0</v>
      </c>
      <c r="E13" s="20"/>
    </row>
    <row r="14" spans="1:7" ht="21.9" customHeight="1" thickBot="1" x14ac:dyDescent="0.35">
      <c r="C14" s="11" t="s">
        <v>18</v>
      </c>
      <c r="D14" s="13">
        <f>Übersicht!$H$30</f>
        <v>0</v>
      </c>
      <c r="E14" s="20"/>
    </row>
    <row r="15" spans="1:7" ht="21.9" customHeight="1" thickBot="1" x14ac:dyDescent="0.35">
      <c r="C15" s="11" t="s">
        <v>19</v>
      </c>
      <c r="D15" s="13">
        <f>Übersicht!$I$30</f>
        <v>0</v>
      </c>
      <c r="E15" s="20"/>
    </row>
    <row r="16" spans="1:7" ht="21.9" customHeight="1" thickBot="1" x14ac:dyDescent="0.35">
      <c r="C16" s="11" t="s">
        <v>20</v>
      </c>
      <c r="D16" s="13">
        <f>Übersicht!$J$30</f>
        <v>0</v>
      </c>
      <c r="E16" s="20"/>
    </row>
    <row r="17" spans="3:5" ht="32.1" customHeight="1" x14ac:dyDescent="0.3">
      <c r="C17" s="12" t="s">
        <v>21</v>
      </c>
      <c r="D17" s="116">
        <f>SUM(D9:D16)</f>
        <v>0</v>
      </c>
      <c r="E17" s="122"/>
    </row>
    <row r="18" spans="3:5" ht="16.2" thickBot="1" x14ac:dyDescent="0.35">
      <c r="C18" s="8">
        <v>30</v>
      </c>
      <c r="D18" s="117"/>
      <c r="E18" s="123"/>
    </row>
    <row r="19" spans="3:5" ht="8.1" customHeight="1" thickBot="1" x14ac:dyDescent="0.35">
      <c r="C19" s="15"/>
      <c r="D19" s="43"/>
      <c r="E19" s="16"/>
    </row>
    <row r="20" spans="3:5" ht="20.100000000000001" customHeight="1" thickBot="1" x14ac:dyDescent="0.35">
      <c r="C20" s="8" t="s">
        <v>1</v>
      </c>
      <c r="D20" s="13"/>
      <c r="E20" s="20"/>
    </row>
    <row r="21" spans="3:5" ht="21.9" customHeight="1" thickBot="1" x14ac:dyDescent="0.35">
      <c r="C21" s="11" t="str">
        <f>Übersicht!$K$2</f>
        <v>W</v>
      </c>
      <c r="D21" s="13">
        <f>Übersicht!$K$30</f>
        <v>0</v>
      </c>
      <c r="E21" s="20"/>
    </row>
    <row r="22" spans="3:5" ht="21.9" customHeight="1" thickBot="1" x14ac:dyDescent="0.35">
      <c r="C22" s="11" t="str">
        <f>Übersicht!$L$2</f>
        <v>W</v>
      </c>
      <c r="D22" s="13">
        <f>Übersicht!$L$30</f>
        <v>0</v>
      </c>
      <c r="E22" s="20"/>
    </row>
    <row r="23" spans="3:5" ht="21.9" customHeight="1" thickBot="1" x14ac:dyDescent="0.35">
      <c r="C23" s="11" t="str">
        <f>Übersicht!$M$2</f>
        <v>W</v>
      </c>
      <c r="D23" s="13">
        <f>Übersicht!$M$30</f>
        <v>0</v>
      </c>
      <c r="E23" s="20"/>
    </row>
    <row r="24" spans="3:5" ht="32.1" customHeight="1" x14ac:dyDescent="0.3">
      <c r="C24" s="12" t="s">
        <v>22</v>
      </c>
      <c r="D24" s="116">
        <f>SUM(D21:D23)</f>
        <v>0</v>
      </c>
      <c r="E24" s="118"/>
    </row>
    <row r="25" spans="3:5" ht="16.2" thickBot="1" x14ac:dyDescent="0.35">
      <c r="C25" s="8">
        <v>15.5</v>
      </c>
      <c r="D25" s="117"/>
      <c r="E25" s="119"/>
    </row>
    <row r="26" spans="3:5" ht="8.1" customHeight="1" thickBot="1" x14ac:dyDescent="0.35">
      <c r="C26" s="17"/>
      <c r="D26" s="44"/>
      <c r="E26" s="15"/>
    </row>
    <row r="27" spans="3:5" ht="15.6" x14ac:dyDescent="0.3">
      <c r="C27" s="12" t="s">
        <v>23</v>
      </c>
      <c r="D27" s="116">
        <f>SUM(D17,D24)</f>
        <v>0</v>
      </c>
      <c r="E27" s="118"/>
    </row>
    <row r="28" spans="3:5" ht="16.2" thickBot="1" x14ac:dyDescent="0.35">
      <c r="C28" s="8">
        <v>45.5</v>
      </c>
      <c r="D28" s="117"/>
      <c r="E28" s="119"/>
    </row>
    <row r="29" spans="3:5" ht="8.1" customHeight="1" thickBot="1" x14ac:dyDescent="0.35">
      <c r="C29" s="15"/>
      <c r="D29" s="44"/>
      <c r="E29" s="15"/>
    </row>
    <row r="30" spans="3:5" x14ac:dyDescent="0.3">
      <c r="C30" s="116" t="s">
        <v>24</v>
      </c>
      <c r="D30" s="116" t="str">
        <f>IF(D27=0,"",VLOOKUP(D27,Skala!B5:'Skala'!D55,3))</f>
        <v/>
      </c>
      <c r="E30" s="118"/>
    </row>
    <row r="31" spans="3:5" ht="15" thickBot="1" x14ac:dyDescent="0.35">
      <c r="C31" s="117"/>
      <c r="D31" s="117"/>
      <c r="E31" s="119"/>
    </row>
    <row r="32" spans="3:5" ht="23.1" customHeight="1" thickBot="1" x14ac:dyDescent="0.35">
      <c r="C32" s="13" t="s">
        <v>25</v>
      </c>
      <c r="D32" s="45">
        <f ca="1">TODAY()</f>
        <v>43976</v>
      </c>
      <c r="E32" s="19"/>
    </row>
    <row r="33" spans="3:5" ht="24.9" customHeight="1" thickBot="1" x14ac:dyDescent="0.35">
      <c r="C33" s="13" t="s">
        <v>26</v>
      </c>
      <c r="D33" s="11"/>
      <c r="E33" s="19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8" t="s">
        <v>36</v>
      </c>
      <c r="D36" s="47"/>
    </row>
    <row r="37" spans="3:5" ht="15" thickTop="1" x14ac:dyDescent="0.3"/>
  </sheetData>
  <sheetProtection algorithmName="SHA-512" hashValue="hS2WR/D+TDh8PuGvabN/KGFMo65AuRqyjTY9c9xQ+U0sdGSq+PgEDL/An6t6jYxBEUCmF+V2o5fWNV8R5ykmjw==" saltValue="RQqLGscLxXgNK7h6w//gMw==" spinCount="100000"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37"/>
  <sheetViews>
    <sheetView topLeftCell="A10" zoomScale="90" zoomScaleNormal="90" workbookViewId="0">
      <selection activeCell="J16" sqref="J16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0" t="s">
        <v>52</v>
      </c>
      <c r="B1" s="120"/>
      <c r="C1" s="120"/>
      <c r="D1" s="120"/>
      <c r="E1" s="120"/>
      <c r="F1" s="120"/>
      <c r="G1" s="14"/>
    </row>
    <row r="2" spans="1:7" ht="39.9" customHeight="1" x14ac:dyDescent="0.3">
      <c r="A2" s="124" t="str">
        <f>'(1)'!$A$2</f>
        <v>Abschlussprüfung Mathematik 2020</v>
      </c>
      <c r="B2" s="124"/>
      <c r="C2" s="124"/>
      <c r="D2" s="124"/>
      <c r="E2" s="124"/>
      <c r="F2" s="124"/>
      <c r="G2" s="14"/>
    </row>
    <row r="3" spans="1:7" ht="20.100000000000001" customHeight="1" x14ac:dyDescent="0.3"/>
    <row r="4" spans="1:7" ht="20.100000000000001" customHeight="1" x14ac:dyDescent="0.35">
      <c r="C4" s="18" t="s">
        <v>27</v>
      </c>
      <c r="D4" s="102" t="str">
        <f>Übersicht!A31&amp;", "&amp;Übersicht!B31</f>
        <v xml:space="preserve">, </v>
      </c>
      <c r="E4" s="46" t="str">
        <f>Übersicht!$A$1</f>
        <v>Klasse 10</v>
      </c>
    </row>
    <row r="5" spans="1:7" ht="12" customHeight="1" thickBot="1" x14ac:dyDescent="0.35"/>
    <row r="6" spans="1:7" ht="17.399999999999999" x14ac:dyDescent="0.3">
      <c r="C6" s="118"/>
      <c r="D6" s="4" t="s">
        <v>10</v>
      </c>
      <c r="E6" s="6" t="s">
        <v>10</v>
      </c>
    </row>
    <row r="7" spans="1:7" ht="30" customHeight="1" thickBot="1" x14ac:dyDescent="0.35">
      <c r="C7" s="119"/>
      <c r="D7" s="5" t="s">
        <v>11</v>
      </c>
      <c r="E7" s="7" t="s">
        <v>12</v>
      </c>
    </row>
    <row r="8" spans="1:7" ht="20.100000000000001" customHeight="1" thickBot="1" x14ac:dyDescent="0.35">
      <c r="C8" s="8" t="s">
        <v>0</v>
      </c>
      <c r="D8" s="13"/>
      <c r="E8" s="20"/>
    </row>
    <row r="9" spans="1:7" ht="21.9" customHeight="1" thickBot="1" x14ac:dyDescent="0.35">
      <c r="C9" s="11" t="s">
        <v>13</v>
      </c>
      <c r="D9" s="13">
        <f>Übersicht!$C$31</f>
        <v>0</v>
      </c>
      <c r="E9" s="20"/>
    </row>
    <row r="10" spans="1:7" ht="21.9" customHeight="1" thickBot="1" x14ac:dyDescent="0.35">
      <c r="C10" s="11" t="s">
        <v>14</v>
      </c>
      <c r="D10" s="13">
        <f>Übersicht!$D$31</f>
        <v>0</v>
      </c>
      <c r="E10" s="20"/>
    </row>
    <row r="11" spans="1:7" ht="21.9" customHeight="1" thickBot="1" x14ac:dyDescent="0.35">
      <c r="C11" s="11" t="s">
        <v>15</v>
      </c>
      <c r="D11" s="13">
        <f>Übersicht!$E$31</f>
        <v>0</v>
      </c>
      <c r="E11" s="20"/>
    </row>
    <row r="12" spans="1:7" ht="21.9" customHeight="1" thickBot="1" x14ac:dyDescent="0.35">
      <c r="C12" s="11" t="s">
        <v>16</v>
      </c>
      <c r="D12" s="13">
        <f>Übersicht!$F$31</f>
        <v>0</v>
      </c>
      <c r="E12" s="20"/>
    </row>
    <row r="13" spans="1:7" ht="21.9" customHeight="1" thickBot="1" x14ac:dyDescent="0.35">
      <c r="C13" s="11" t="s">
        <v>17</v>
      </c>
      <c r="D13" s="13">
        <f>Übersicht!$G$31</f>
        <v>0</v>
      </c>
      <c r="E13" s="20"/>
    </row>
    <row r="14" spans="1:7" ht="21.9" customHeight="1" thickBot="1" x14ac:dyDescent="0.35">
      <c r="C14" s="11" t="s">
        <v>18</v>
      </c>
      <c r="D14" s="13">
        <f>Übersicht!$H$31</f>
        <v>0</v>
      </c>
      <c r="E14" s="20"/>
    </row>
    <row r="15" spans="1:7" ht="21.9" customHeight="1" thickBot="1" x14ac:dyDescent="0.35">
      <c r="C15" s="11" t="s">
        <v>19</v>
      </c>
      <c r="D15" s="13">
        <f>Übersicht!$I$31</f>
        <v>0</v>
      </c>
      <c r="E15" s="20"/>
    </row>
    <row r="16" spans="1:7" ht="21.9" customHeight="1" thickBot="1" x14ac:dyDescent="0.35">
      <c r="C16" s="11" t="s">
        <v>20</v>
      </c>
      <c r="D16" s="13">
        <f>Übersicht!$J$31</f>
        <v>0</v>
      </c>
      <c r="E16" s="20"/>
    </row>
    <row r="17" spans="3:5" ht="32.1" customHeight="1" x14ac:dyDescent="0.3">
      <c r="C17" s="12" t="s">
        <v>21</v>
      </c>
      <c r="D17" s="116">
        <f>SUM(D9:D16)</f>
        <v>0</v>
      </c>
      <c r="E17" s="122"/>
    </row>
    <row r="18" spans="3:5" ht="16.2" thickBot="1" x14ac:dyDescent="0.35">
      <c r="C18" s="8">
        <v>30</v>
      </c>
      <c r="D18" s="117"/>
      <c r="E18" s="123"/>
    </row>
    <row r="19" spans="3:5" ht="8.1" customHeight="1" thickBot="1" x14ac:dyDescent="0.35">
      <c r="C19" s="15"/>
      <c r="D19" s="43"/>
      <c r="E19" s="16"/>
    </row>
    <row r="20" spans="3:5" ht="20.100000000000001" customHeight="1" thickBot="1" x14ac:dyDescent="0.35">
      <c r="C20" s="8" t="s">
        <v>1</v>
      </c>
      <c r="D20" s="13"/>
      <c r="E20" s="20"/>
    </row>
    <row r="21" spans="3:5" ht="21.9" customHeight="1" thickBot="1" x14ac:dyDescent="0.35">
      <c r="C21" s="11" t="str">
        <f>Übersicht!$K$2</f>
        <v>W</v>
      </c>
      <c r="D21" s="13">
        <f>Übersicht!$K$31</f>
        <v>0</v>
      </c>
      <c r="E21" s="20"/>
    </row>
    <row r="22" spans="3:5" ht="21.9" customHeight="1" thickBot="1" x14ac:dyDescent="0.35">
      <c r="C22" s="11" t="str">
        <f>Übersicht!$L$2</f>
        <v>W</v>
      </c>
      <c r="D22" s="13">
        <f>Übersicht!$L$31</f>
        <v>0</v>
      </c>
      <c r="E22" s="20"/>
    </row>
    <row r="23" spans="3:5" ht="21.9" customHeight="1" thickBot="1" x14ac:dyDescent="0.35">
      <c r="C23" s="11" t="str">
        <f>Übersicht!$M$2</f>
        <v>W</v>
      </c>
      <c r="D23" s="13">
        <f>Übersicht!$M$31</f>
        <v>0</v>
      </c>
      <c r="E23" s="20"/>
    </row>
    <row r="24" spans="3:5" ht="32.1" customHeight="1" x14ac:dyDescent="0.3">
      <c r="C24" s="12" t="s">
        <v>22</v>
      </c>
      <c r="D24" s="116">
        <f>SUM(D21:D23)</f>
        <v>0</v>
      </c>
      <c r="E24" s="118"/>
    </row>
    <row r="25" spans="3:5" ht="16.2" thickBot="1" x14ac:dyDescent="0.35">
      <c r="C25" s="8">
        <v>15.5</v>
      </c>
      <c r="D25" s="117"/>
      <c r="E25" s="119"/>
    </row>
    <row r="26" spans="3:5" ht="8.1" customHeight="1" thickBot="1" x14ac:dyDescent="0.35">
      <c r="C26" s="17"/>
      <c r="D26" s="44"/>
      <c r="E26" s="15"/>
    </row>
    <row r="27" spans="3:5" ht="15.6" x14ac:dyDescent="0.3">
      <c r="C27" s="12" t="s">
        <v>23</v>
      </c>
      <c r="D27" s="116">
        <f>SUM(D17,D24)</f>
        <v>0</v>
      </c>
      <c r="E27" s="118"/>
    </row>
    <row r="28" spans="3:5" ht="16.2" thickBot="1" x14ac:dyDescent="0.35">
      <c r="C28" s="8">
        <v>45.5</v>
      </c>
      <c r="D28" s="117"/>
      <c r="E28" s="119"/>
    </row>
    <row r="29" spans="3:5" ht="8.1" customHeight="1" thickBot="1" x14ac:dyDescent="0.35">
      <c r="C29" s="15"/>
      <c r="D29" s="44"/>
      <c r="E29" s="15"/>
    </row>
    <row r="30" spans="3:5" x14ac:dyDescent="0.3">
      <c r="C30" s="116" t="s">
        <v>24</v>
      </c>
      <c r="D30" s="116" t="str">
        <f>IF(D27=0,"",VLOOKUP(D27,Skala!B5:'Skala'!D55,3))</f>
        <v/>
      </c>
      <c r="E30" s="118"/>
    </row>
    <row r="31" spans="3:5" ht="15" thickBot="1" x14ac:dyDescent="0.35">
      <c r="C31" s="117"/>
      <c r="D31" s="117"/>
      <c r="E31" s="119"/>
    </row>
    <row r="32" spans="3:5" ht="23.1" customHeight="1" thickBot="1" x14ac:dyDescent="0.35">
      <c r="C32" s="13" t="s">
        <v>25</v>
      </c>
      <c r="D32" s="45">
        <f ca="1">TODAY()</f>
        <v>43976</v>
      </c>
      <c r="E32" s="19"/>
    </row>
    <row r="33" spans="3:5" ht="24.9" customHeight="1" thickBot="1" x14ac:dyDescent="0.35">
      <c r="C33" s="13" t="s">
        <v>26</v>
      </c>
      <c r="D33" s="11"/>
      <c r="E33" s="19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8" t="s">
        <v>36</v>
      </c>
      <c r="D36" s="47"/>
    </row>
    <row r="37" spans="3:5" ht="15" thickTop="1" x14ac:dyDescent="0.3"/>
  </sheetData>
  <sheetProtection algorithmName="SHA-512" hashValue="hx0AU3KTZW8lpoNwqmaqTQJfo3D1Ov7FV2GhzzEDEs5YuCogp57amcycMMCnmi/6TBNS+zqt8/QpuJc+OJNJXw==" saltValue="/sz8wenoSgJS9Cmkt2F0ug==" spinCount="100000"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7"/>
  <sheetViews>
    <sheetView zoomScale="69" zoomScaleNormal="90" workbookViewId="0">
      <selection activeCell="A2" sqref="A2:F2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0" t="s">
        <v>52</v>
      </c>
      <c r="B1" s="120"/>
      <c r="C1" s="120"/>
      <c r="D1" s="120"/>
      <c r="E1" s="120"/>
      <c r="F1" s="120"/>
      <c r="G1" s="14"/>
    </row>
    <row r="2" spans="1:7" ht="39.9" customHeight="1" x14ac:dyDescent="0.3">
      <c r="A2" s="121" t="s">
        <v>53</v>
      </c>
      <c r="B2" s="121"/>
      <c r="C2" s="121"/>
      <c r="D2" s="121"/>
      <c r="E2" s="121"/>
      <c r="F2" s="121"/>
      <c r="G2" s="14"/>
    </row>
    <row r="3" spans="1:7" ht="20.100000000000001" customHeight="1" x14ac:dyDescent="0.3"/>
    <row r="4" spans="1:7" ht="20.100000000000001" customHeight="1" x14ac:dyDescent="0.35">
      <c r="C4" s="18" t="s">
        <v>27</v>
      </c>
      <c r="D4" s="102" t="str">
        <f>Übersicht!A5&amp;", "&amp;Übersicht!B5</f>
        <v xml:space="preserve">, </v>
      </c>
      <c r="E4" s="46" t="str">
        <f>Übersicht!$A$1</f>
        <v>Klasse 10</v>
      </c>
    </row>
    <row r="5" spans="1:7" ht="12" customHeight="1" thickBot="1" x14ac:dyDescent="0.35"/>
    <row r="6" spans="1:7" ht="17.399999999999999" x14ac:dyDescent="0.3">
      <c r="C6" s="118"/>
      <c r="D6" s="4" t="s">
        <v>10</v>
      </c>
      <c r="E6" s="6" t="s">
        <v>10</v>
      </c>
    </row>
    <row r="7" spans="1:7" ht="30" customHeight="1" thickBot="1" x14ac:dyDescent="0.35">
      <c r="C7" s="119"/>
      <c r="D7" s="5" t="s">
        <v>11</v>
      </c>
      <c r="E7" s="7" t="s">
        <v>12</v>
      </c>
    </row>
    <row r="8" spans="1:7" ht="20.100000000000001" customHeight="1" thickBot="1" x14ac:dyDescent="0.35">
      <c r="C8" s="8" t="s">
        <v>0</v>
      </c>
      <c r="D8" s="13"/>
      <c r="E8" s="10"/>
    </row>
    <row r="9" spans="1:7" ht="21.9" customHeight="1" thickBot="1" x14ac:dyDescent="0.35">
      <c r="C9" s="11" t="s">
        <v>13</v>
      </c>
      <c r="D9" s="13">
        <f>Übersicht!$C$5</f>
        <v>0</v>
      </c>
      <c r="E9" s="10"/>
    </row>
    <row r="10" spans="1:7" ht="21.9" customHeight="1" thickBot="1" x14ac:dyDescent="0.35">
      <c r="C10" s="11" t="s">
        <v>14</v>
      </c>
      <c r="D10" s="13">
        <f>Übersicht!$D$5</f>
        <v>0</v>
      </c>
      <c r="E10" s="10"/>
    </row>
    <row r="11" spans="1:7" ht="21.9" customHeight="1" thickBot="1" x14ac:dyDescent="0.35">
      <c r="C11" s="11" t="s">
        <v>15</v>
      </c>
      <c r="D11" s="13">
        <f>Übersicht!$E$5</f>
        <v>0</v>
      </c>
      <c r="E11" s="10"/>
    </row>
    <row r="12" spans="1:7" ht="21.9" customHeight="1" thickBot="1" x14ac:dyDescent="0.35">
      <c r="C12" s="11" t="s">
        <v>16</v>
      </c>
      <c r="D12" s="13">
        <f>Übersicht!$F$5</f>
        <v>0</v>
      </c>
      <c r="E12" s="10"/>
    </row>
    <row r="13" spans="1:7" ht="21.9" customHeight="1" thickBot="1" x14ac:dyDescent="0.35">
      <c r="C13" s="11" t="s">
        <v>17</v>
      </c>
      <c r="D13" s="13">
        <f>Übersicht!$G$5</f>
        <v>0</v>
      </c>
      <c r="E13" s="10"/>
    </row>
    <row r="14" spans="1:7" ht="21.9" customHeight="1" thickBot="1" x14ac:dyDescent="0.35">
      <c r="C14" s="11" t="s">
        <v>18</v>
      </c>
      <c r="D14" s="13">
        <f>Übersicht!$H$5</f>
        <v>0</v>
      </c>
      <c r="E14" s="10"/>
    </row>
    <row r="15" spans="1:7" ht="21.9" customHeight="1" thickBot="1" x14ac:dyDescent="0.35">
      <c r="C15" s="11" t="s">
        <v>19</v>
      </c>
      <c r="D15" s="13">
        <f>Übersicht!$I$5</f>
        <v>0</v>
      </c>
      <c r="E15" s="10"/>
    </row>
    <row r="16" spans="1:7" ht="21.9" customHeight="1" thickBot="1" x14ac:dyDescent="0.35">
      <c r="C16" s="11" t="s">
        <v>20</v>
      </c>
      <c r="D16" s="13">
        <f>Übersicht!$J$5</f>
        <v>0</v>
      </c>
      <c r="E16" s="10"/>
    </row>
    <row r="17" spans="3:5" ht="32.1" customHeight="1" x14ac:dyDescent="0.3">
      <c r="C17" s="12" t="s">
        <v>21</v>
      </c>
      <c r="D17" s="116">
        <f>SUM(D9:D16)</f>
        <v>0</v>
      </c>
      <c r="E17" s="122"/>
    </row>
    <row r="18" spans="3:5" ht="16.2" thickBot="1" x14ac:dyDescent="0.35">
      <c r="C18" s="8">
        <v>30</v>
      </c>
      <c r="D18" s="117"/>
      <c r="E18" s="123"/>
    </row>
    <row r="19" spans="3:5" ht="8.1" customHeight="1" thickBot="1" x14ac:dyDescent="0.35">
      <c r="C19" s="15"/>
      <c r="D19" s="43"/>
      <c r="E19" s="16"/>
    </row>
    <row r="20" spans="3:5" ht="20.100000000000001" customHeight="1" thickBot="1" x14ac:dyDescent="0.35">
      <c r="C20" s="8" t="s">
        <v>1</v>
      </c>
      <c r="D20" s="13"/>
      <c r="E20" s="10"/>
    </row>
    <row r="21" spans="3:5" ht="21.9" customHeight="1" thickBot="1" x14ac:dyDescent="0.35">
      <c r="C21" s="11" t="str">
        <f>Übersicht!$K$2</f>
        <v>W</v>
      </c>
      <c r="D21" s="13">
        <f>Übersicht!$K$5</f>
        <v>0</v>
      </c>
      <c r="E21" s="10"/>
    </row>
    <row r="22" spans="3:5" ht="21.9" customHeight="1" thickBot="1" x14ac:dyDescent="0.35">
      <c r="C22" s="11" t="str">
        <f>Übersicht!$L$2</f>
        <v>W</v>
      </c>
      <c r="D22" s="13">
        <f>Übersicht!$L$5</f>
        <v>0</v>
      </c>
      <c r="E22" s="10"/>
    </row>
    <row r="23" spans="3:5" ht="21.9" customHeight="1" thickBot="1" x14ac:dyDescent="0.35">
      <c r="C23" s="11" t="str">
        <f>Übersicht!$M$2</f>
        <v>W</v>
      </c>
      <c r="D23" s="13">
        <f>Übersicht!$M$5</f>
        <v>0</v>
      </c>
      <c r="E23" s="10"/>
    </row>
    <row r="24" spans="3:5" ht="32.1" customHeight="1" x14ac:dyDescent="0.3">
      <c r="C24" s="12" t="s">
        <v>22</v>
      </c>
      <c r="D24" s="116">
        <f>SUM(D21:D23)</f>
        <v>0</v>
      </c>
      <c r="E24" s="118"/>
    </row>
    <row r="25" spans="3:5" ht="16.2" thickBot="1" x14ac:dyDescent="0.35">
      <c r="C25" s="8">
        <v>15.5</v>
      </c>
      <c r="D25" s="117"/>
      <c r="E25" s="119"/>
    </row>
    <row r="26" spans="3:5" ht="8.1" customHeight="1" thickBot="1" x14ac:dyDescent="0.35">
      <c r="C26" s="17"/>
      <c r="D26" s="44"/>
      <c r="E26" s="15"/>
    </row>
    <row r="27" spans="3:5" ht="15.6" x14ac:dyDescent="0.3">
      <c r="C27" s="12" t="s">
        <v>23</v>
      </c>
      <c r="D27" s="116">
        <f>SUM(D17,D24)</f>
        <v>0</v>
      </c>
      <c r="E27" s="118"/>
    </row>
    <row r="28" spans="3:5" ht="16.2" thickBot="1" x14ac:dyDescent="0.35">
      <c r="C28" s="8">
        <v>45.5</v>
      </c>
      <c r="D28" s="117"/>
      <c r="E28" s="119"/>
    </row>
    <row r="29" spans="3:5" ht="8.1" customHeight="1" thickBot="1" x14ac:dyDescent="0.35">
      <c r="C29" s="15"/>
      <c r="D29" s="44"/>
      <c r="E29" s="15"/>
    </row>
    <row r="30" spans="3:5" x14ac:dyDescent="0.3">
      <c r="C30" s="116" t="s">
        <v>24</v>
      </c>
      <c r="D30" s="116" t="str">
        <f>IF(D27=0,"",VLOOKUP(D27,Skala!B5:'Skala'!D55,3))</f>
        <v/>
      </c>
      <c r="E30" s="118"/>
    </row>
    <row r="31" spans="3:5" ht="15" thickBot="1" x14ac:dyDescent="0.35">
      <c r="C31" s="117"/>
      <c r="D31" s="117"/>
      <c r="E31" s="119"/>
    </row>
    <row r="32" spans="3:5" ht="23.1" customHeight="1" thickBot="1" x14ac:dyDescent="0.35">
      <c r="C32" s="13" t="s">
        <v>25</v>
      </c>
      <c r="D32" s="45">
        <f ca="1">TODAY()</f>
        <v>43976</v>
      </c>
      <c r="E32" s="9"/>
    </row>
    <row r="33" spans="3:5" ht="24.9" customHeight="1" thickBot="1" x14ac:dyDescent="0.35">
      <c r="C33" s="13" t="s">
        <v>26</v>
      </c>
      <c r="D33" s="11"/>
      <c r="E33" s="9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8" t="s">
        <v>36</v>
      </c>
      <c r="D36" s="47"/>
    </row>
    <row r="37" spans="3:5" ht="15" thickTop="1" x14ac:dyDescent="0.3"/>
  </sheetData>
  <sheetProtection algorithmName="SHA-512" hashValue="J+F747aKwubBk1oqkxjaygnO19q96YIW7uaPpOwZN4Y65tuQcTTGJM+6vVDo4R9IZtxlWJyquV2dNfP3VPM4rw==" saltValue="kz2MY06PpCr8sMKjZEWi6g==" spinCount="100000" sheet="1" objects="1" scenarios="1" selectLockedCells="1"/>
  <mergeCells count="12">
    <mergeCell ref="C30:C31"/>
    <mergeCell ref="D30:D31"/>
    <mergeCell ref="E30:E31"/>
    <mergeCell ref="A1:F1"/>
    <mergeCell ref="A2:F2"/>
    <mergeCell ref="D27:D28"/>
    <mergeCell ref="C6:C7"/>
    <mergeCell ref="D17:D18"/>
    <mergeCell ref="E17:E18"/>
    <mergeCell ref="E24:E25"/>
    <mergeCell ref="D24:D25"/>
    <mergeCell ref="E27:E28"/>
  </mergeCells>
  <phoneticPr fontId="0" type="noConversion"/>
  <pageMargins left="0.70866141732283472" right="0.70866141732283472" top="0.19685039370078741" bottom="0.19685039370078741" header="0.31496062992125984" footer="0.31496062992125984"/>
  <pageSetup paperSize="9" orientation="portrait" horizontalDpi="4294967295" verticalDpi="4294967295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37"/>
  <sheetViews>
    <sheetView topLeftCell="A10" zoomScale="90" zoomScaleNormal="90" workbookViewId="0">
      <selection activeCell="H18" sqref="H18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0" t="s">
        <v>52</v>
      </c>
      <c r="B1" s="120"/>
      <c r="C1" s="120"/>
      <c r="D1" s="120"/>
      <c r="E1" s="120"/>
      <c r="F1" s="120"/>
      <c r="G1" s="14"/>
    </row>
    <row r="2" spans="1:7" ht="39.9" customHeight="1" x14ac:dyDescent="0.3">
      <c r="A2" s="124" t="str">
        <f>'(1)'!$A$2</f>
        <v>Abschlussprüfung Mathematik 2020</v>
      </c>
      <c r="B2" s="124"/>
      <c r="C2" s="124"/>
      <c r="D2" s="124"/>
      <c r="E2" s="124"/>
      <c r="F2" s="124"/>
      <c r="G2" s="14"/>
    </row>
    <row r="3" spans="1:7" ht="20.100000000000001" customHeight="1" x14ac:dyDescent="0.3"/>
    <row r="4" spans="1:7" ht="20.100000000000001" customHeight="1" x14ac:dyDescent="0.35">
      <c r="C4" s="18" t="s">
        <v>27</v>
      </c>
      <c r="D4" s="102" t="str">
        <f>Übersicht!A32&amp;", "&amp;Übersicht!B32</f>
        <v xml:space="preserve">, </v>
      </c>
      <c r="E4" s="46" t="str">
        <f>Übersicht!$A$1</f>
        <v>Klasse 10</v>
      </c>
    </row>
    <row r="5" spans="1:7" ht="12" customHeight="1" thickBot="1" x14ac:dyDescent="0.35"/>
    <row r="6" spans="1:7" ht="17.399999999999999" x14ac:dyDescent="0.3">
      <c r="C6" s="118"/>
      <c r="D6" s="4" t="s">
        <v>10</v>
      </c>
      <c r="E6" s="6" t="s">
        <v>10</v>
      </c>
    </row>
    <row r="7" spans="1:7" ht="30" customHeight="1" thickBot="1" x14ac:dyDescent="0.35">
      <c r="C7" s="119"/>
      <c r="D7" s="5" t="s">
        <v>11</v>
      </c>
      <c r="E7" s="7" t="s">
        <v>12</v>
      </c>
    </row>
    <row r="8" spans="1:7" ht="20.100000000000001" customHeight="1" thickBot="1" x14ac:dyDescent="0.35">
      <c r="C8" s="8" t="s">
        <v>0</v>
      </c>
      <c r="D8" s="13"/>
      <c r="E8" s="20"/>
    </row>
    <row r="9" spans="1:7" ht="21.9" customHeight="1" thickBot="1" x14ac:dyDescent="0.35">
      <c r="C9" s="11" t="s">
        <v>13</v>
      </c>
      <c r="D9" s="13">
        <f>Übersicht!$C$32</f>
        <v>0</v>
      </c>
      <c r="E9" s="20"/>
    </row>
    <row r="10" spans="1:7" ht="21.9" customHeight="1" thickBot="1" x14ac:dyDescent="0.35">
      <c r="C10" s="11" t="s">
        <v>14</v>
      </c>
      <c r="D10" s="13">
        <f>Übersicht!$D$32</f>
        <v>0</v>
      </c>
      <c r="E10" s="20"/>
    </row>
    <row r="11" spans="1:7" ht="21.9" customHeight="1" thickBot="1" x14ac:dyDescent="0.35">
      <c r="C11" s="11" t="s">
        <v>15</v>
      </c>
      <c r="D11" s="13">
        <f>Übersicht!$E$32</f>
        <v>0</v>
      </c>
      <c r="E11" s="20"/>
    </row>
    <row r="12" spans="1:7" ht="21.9" customHeight="1" thickBot="1" x14ac:dyDescent="0.35">
      <c r="C12" s="11" t="s">
        <v>16</v>
      </c>
      <c r="D12" s="13">
        <f>Übersicht!$F$32</f>
        <v>0</v>
      </c>
      <c r="E12" s="20"/>
    </row>
    <row r="13" spans="1:7" ht="21.9" customHeight="1" thickBot="1" x14ac:dyDescent="0.35">
      <c r="C13" s="11" t="s">
        <v>17</v>
      </c>
      <c r="D13" s="13">
        <f>Übersicht!$G$32</f>
        <v>0</v>
      </c>
      <c r="E13" s="20"/>
    </row>
    <row r="14" spans="1:7" ht="21.9" customHeight="1" thickBot="1" x14ac:dyDescent="0.35">
      <c r="C14" s="11" t="s">
        <v>18</v>
      </c>
      <c r="D14" s="13">
        <f>Übersicht!$H$32</f>
        <v>0</v>
      </c>
      <c r="E14" s="20"/>
    </row>
    <row r="15" spans="1:7" ht="21.9" customHeight="1" thickBot="1" x14ac:dyDescent="0.35">
      <c r="C15" s="11" t="s">
        <v>19</v>
      </c>
      <c r="D15" s="13">
        <f>Übersicht!$I$32</f>
        <v>0</v>
      </c>
      <c r="E15" s="20"/>
    </row>
    <row r="16" spans="1:7" ht="21.9" customHeight="1" thickBot="1" x14ac:dyDescent="0.35">
      <c r="C16" s="11" t="s">
        <v>20</v>
      </c>
      <c r="D16" s="13">
        <f>Übersicht!$J$32</f>
        <v>0</v>
      </c>
      <c r="E16" s="20"/>
    </row>
    <row r="17" spans="3:5" ht="32.1" customHeight="1" x14ac:dyDescent="0.3">
      <c r="C17" s="12" t="s">
        <v>21</v>
      </c>
      <c r="D17" s="116">
        <f>SUM(D9:D16)</f>
        <v>0</v>
      </c>
      <c r="E17" s="122"/>
    </row>
    <row r="18" spans="3:5" ht="16.2" thickBot="1" x14ac:dyDescent="0.35">
      <c r="C18" s="8">
        <v>30</v>
      </c>
      <c r="D18" s="117"/>
      <c r="E18" s="123"/>
    </row>
    <row r="19" spans="3:5" ht="8.1" customHeight="1" thickBot="1" x14ac:dyDescent="0.35">
      <c r="C19" s="15"/>
      <c r="D19" s="43"/>
      <c r="E19" s="16"/>
    </row>
    <row r="20" spans="3:5" ht="20.100000000000001" customHeight="1" thickBot="1" x14ac:dyDescent="0.35">
      <c r="C20" s="8" t="s">
        <v>1</v>
      </c>
      <c r="D20" s="13"/>
      <c r="E20" s="20"/>
    </row>
    <row r="21" spans="3:5" ht="21.9" customHeight="1" thickBot="1" x14ac:dyDescent="0.35">
      <c r="C21" s="11" t="str">
        <f>Übersicht!$K$2</f>
        <v>W</v>
      </c>
      <c r="D21" s="13">
        <f>Übersicht!$K$32</f>
        <v>0</v>
      </c>
      <c r="E21" s="20"/>
    </row>
    <row r="22" spans="3:5" ht="21.9" customHeight="1" thickBot="1" x14ac:dyDescent="0.35">
      <c r="C22" s="11" t="str">
        <f>Übersicht!$L$2</f>
        <v>W</v>
      </c>
      <c r="D22" s="13">
        <f>Übersicht!$L$32</f>
        <v>0</v>
      </c>
      <c r="E22" s="20"/>
    </row>
    <row r="23" spans="3:5" ht="21.9" customHeight="1" thickBot="1" x14ac:dyDescent="0.35">
      <c r="C23" s="11" t="str">
        <f>Übersicht!$M$2</f>
        <v>W</v>
      </c>
      <c r="D23" s="13">
        <f>Übersicht!$M$32</f>
        <v>0</v>
      </c>
      <c r="E23" s="20"/>
    </row>
    <row r="24" spans="3:5" ht="32.1" customHeight="1" x14ac:dyDescent="0.3">
      <c r="C24" s="12" t="s">
        <v>22</v>
      </c>
      <c r="D24" s="116">
        <f>SUM(D21:D23)</f>
        <v>0</v>
      </c>
      <c r="E24" s="118"/>
    </row>
    <row r="25" spans="3:5" ht="16.2" thickBot="1" x14ac:dyDescent="0.35">
      <c r="C25" s="8">
        <v>15.5</v>
      </c>
      <c r="D25" s="117"/>
      <c r="E25" s="119"/>
    </row>
    <row r="26" spans="3:5" ht="8.1" customHeight="1" thickBot="1" x14ac:dyDescent="0.35">
      <c r="C26" s="17"/>
      <c r="D26" s="44"/>
      <c r="E26" s="15"/>
    </row>
    <row r="27" spans="3:5" ht="15.6" x14ac:dyDescent="0.3">
      <c r="C27" s="12" t="s">
        <v>23</v>
      </c>
      <c r="D27" s="116">
        <f>SUM(D17,D24)</f>
        <v>0</v>
      </c>
      <c r="E27" s="118"/>
    </row>
    <row r="28" spans="3:5" ht="16.2" thickBot="1" x14ac:dyDescent="0.35">
      <c r="C28" s="8">
        <v>45.5</v>
      </c>
      <c r="D28" s="117"/>
      <c r="E28" s="119"/>
    </row>
    <row r="29" spans="3:5" ht="8.1" customHeight="1" thickBot="1" x14ac:dyDescent="0.35">
      <c r="C29" s="15"/>
      <c r="D29" s="44"/>
      <c r="E29" s="15"/>
    </row>
    <row r="30" spans="3:5" x14ac:dyDescent="0.3">
      <c r="C30" s="116" t="s">
        <v>24</v>
      </c>
      <c r="D30" s="116" t="str">
        <f>IF(D27=0,"",VLOOKUP(D27,Skala!B5:'Skala'!D55,3))</f>
        <v/>
      </c>
      <c r="E30" s="118"/>
    </row>
    <row r="31" spans="3:5" ht="15" thickBot="1" x14ac:dyDescent="0.35">
      <c r="C31" s="117"/>
      <c r="D31" s="117"/>
      <c r="E31" s="119"/>
    </row>
    <row r="32" spans="3:5" ht="23.1" customHeight="1" thickBot="1" x14ac:dyDescent="0.35">
      <c r="C32" s="13" t="s">
        <v>25</v>
      </c>
      <c r="D32" s="45">
        <f ca="1">TODAY()</f>
        <v>43976</v>
      </c>
      <c r="E32" s="19"/>
    </row>
    <row r="33" spans="3:5" ht="24.9" customHeight="1" thickBot="1" x14ac:dyDescent="0.35">
      <c r="C33" s="13" t="s">
        <v>26</v>
      </c>
      <c r="D33" s="11"/>
      <c r="E33" s="19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8" t="s">
        <v>36</v>
      </c>
      <c r="D36" s="47"/>
    </row>
    <row r="37" spans="3:5" ht="15" thickTop="1" x14ac:dyDescent="0.3"/>
  </sheetData>
  <sheetProtection algorithmName="SHA-512" hashValue="T0tJJqLgi30RV4Thf8uC2PKWaejqjKcjza9tMJwdvgyysuMovywL2JvUcNX3jkkj9ijmjtON7o4bfI60eCrhww==" saltValue="Ts1uco1Y3uoJp2E/m9YfoA==" spinCount="100000"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37"/>
  <sheetViews>
    <sheetView topLeftCell="A7" zoomScale="90" zoomScaleNormal="90" workbookViewId="0">
      <selection activeCell="H18" sqref="H18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0" t="s">
        <v>52</v>
      </c>
      <c r="B1" s="120"/>
      <c r="C1" s="120"/>
      <c r="D1" s="120"/>
      <c r="E1" s="120"/>
      <c r="F1" s="120"/>
      <c r="G1" s="14"/>
    </row>
    <row r="2" spans="1:7" ht="39.9" customHeight="1" x14ac:dyDescent="0.3">
      <c r="A2" s="124" t="str">
        <f>'(1)'!$A$2</f>
        <v>Abschlussprüfung Mathematik 2020</v>
      </c>
      <c r="B2" s="124"/>
      <c r="C2" s="124"/>
      <c r="D2" s="124"/>
      <c r="E2" s="124"/>
      <c r="F2" s="124"/>
      <c r="G2" s="14"/>
    </row>
    <row r="3" spans="1:7" ht="20.100000000000001" customHeight="1" x14ac:dyDescent="0.3"/>
    <row r="4" spans="1:7" ht="20.100000000000001" customHeight="1" x14ac:dyDescent="0.35">
      <c r="C4" s="18" t="s">
        <v>27</v>
      </c>
      <c r="D4" s="102" t="str">
        <f>Übersicht!A33&amp;", "&amp;Übersicht!B33</f>
        <v xml:space="preserve">, </v>
      </c>
      <c r="E4" s="46" t="str">
        <f>Übersicht!$A$1</f>
        <v>Klasse 10</v>
      </c>
    </row>
    <row r="5" spans="1:7" ht="12" customHeight="1" thickBot="1" x14ac:dyDescent="0.35"/>
    <row r="6" spans="1:7" ht="17.399999999999999" x14ac:dyDescent="0.3">
      <c r="C6" s="118"/>
      <c r="D6" s="4" t="s">
        <v>10</v>
      </c>
      <c r="E6" s="6" t="s">
        <v>10</v>
      </c>
    </row>
    <row r="7" spans="1:7" ht="30" customHeight="1" thickBot="1" x14ac:dyDescent="0.35">
      <c r="C7" s="119"/>
      <c r="D7" s="5" t="s">
        <v>11</v>
      </c>
      <c r="E7" s="7" t="s">
        <v>12</v>
      </c>
    </row>
    <row r="8" spans="1:7" ht="20.100000000000001" customHeight="1" thickBot="1" x14ac:dyDescent="0.35">
      <c r="C8" s="8" t="s">
        <v>0</v>
      </c>
      <c r="D8" s="13"/>
      <c r="E8" s="20"/>
    </row>
    <row r="9" spans="1:7" ht="21.9" customHeight="1" thickBot="1" x14ac:dyDescent="0.35">
      <c r="C9" s="11" t="s">
        <v>13</v>
      </c>
      <c r="D9" s="13">
        <f>Übersicht!$C$33</f>
        <v>0</v>
      </c>
      <c r="E9" s="20"/>
    </row>
    <row r="10" spans="1:7" ht="21.9" customHeight="1" thickBot="1" x14ac:dyDescent="0.35">
      <c r="C10" s="11" t="s">
        <v>14</v>
      </c>
      <c r="D10" s="13">
        <f>Übersicht!$D$33</f>
        <v>0</v>
      </c>
      <c r="E10" s="20"/>
    </row>
    <row r="11" spans="1:7" ht="21.9" customHeight="1" thickBot="1" x14ac:dyDescent="0.35">
      <c r="C11" s="11" t="s">
        <v>15</v>
      </c>
      <c r="D11" s="13">
        <f>Übersicht!$E$33</f>
        <v>0</v>
      </c>
      <c r="E11" s="20"/>
    </row>
    <row r="12" spans="1:7" ht="21.9" customHeight="1" thickBot="1" x14ac:dyDescent="0.35">
      <c r="C12" s="11" t="s">
        <v>16</v>
      </c>
      <c r="D12" s="13">
        <f>Übersicht!$F$33</f>
        <v>0</v>
      </c>
      <c r="E12" s="20"/>
    </row>
    <row r="13" spans="1:7" ht="21.9" customHeight="1" thickBot="1" x14ac:dyDescent="0.35">
      <c r="C13" s="11" t="s">
        <v>17</v>
      </c>
      <c r="D13" s="13">
        <f>Übersicht!$G$33</f>
        <v>0</v>
      </c>
      <c r="E13" s="20"/>
    </row>
    <row r="14" spans="1:7" ht="21.9" customHeight="1" thickBot="1" x14ac:dyDescent="0.35">
      <c r="C14" s="11" t="s">
        <v>18</v>
      </c>
      <c r="D14" s="13">
        <f>Übersicht!$H$33</f>
        <v>0</v>
      </c>
      <c r="E14" s="20"/>
    </row>
    <row r="15" spans="1:7" ht="21.9" customHeight="1" thickBot="1" x14ac:dyDescent="0.35">
      <c r="C15" s="11" t="s">
        <v>19</v>
      </c>
      <c r="D15" s="13">
        <f>Übersicht!$I$33</f>
        <v>0</v>
      </c>
      <c r="E15" s="20"/>
    </row>
    <row r="16" spans="1:7" ht="21.9" customHeight="1" thickBot="1" x14ac:dyDescent="0.35">
      <c r="C16" s="11" t="s">
        <v>20</v>
      </c>
      <c r="D16" s="13">
        <f>Übersicht!$J$33</f>
        <v>0</v>
      </c>
      <c r="E16" s="20"/>
    </row>
    <row r="17" spans="3:5" ht="32.1" customHeight="1" x14ac:dyDescent="0.3">
      <c r="C17" s="12" t="s">
        <v>21</v>
      </c>
      <c r="D17" s="116">
        <f>SUM(D9:D16)</f>
        <v>0</v>
      </c>
      <c r="E17" s="122"/>
    </row>
    <row r="18" spans="3:5" ht="16.2" thickBot="1" x14ac:dyDescent="0.35">
      <c r="C18" s="8">
        <v>30</v>
      </c>
      <c r="D18" s="117"/>
      <c r="E18" s="123"/>
    </row>
    <row r="19" spans="3:5" ht="8.1" customHeight="1" thickBot="1" x14ac:dyDescent="0.35">
      <c r="C19" s="15"/>
      <c r="D19" s="43"/>
      <c r="E19" s="16"/>
    </row>
    <row r="20" spans="3:5" ht="20.100000000000001" customHeight="1" thickBot="1" x14ac:dyDescent="0.35">
      <c r="C20" s="8" t="s">
        <v>1</v>
      </c>
      <c r="D20" s="13"/>
      <c r="E20" s="20"/>
    </row>
    <row r="21" spans="3:5" ht="21.9" customHeight="1" thickBot="1" x14ac:dyDescent="0.35">
      <c r="C21" s="11" t="str">
        <f>Übersicht!$K$2</f>
        <v>W</v>
      </c>
      <c r="D21" s="13">
        <f>Übersicht!$K$33</f>
        <v>0</v>
      </c>
      <c r="E21" s="20"/>
    </row>
    <row r="22" spans="3:5" ht="21.9" customHeight="1" thickBot="1" x14ac:dyDescent="0.35">
      <c r="C22" s="11" t="str">
        <f>Übersicht!$L$2</f>
        <v>W</v>
      </c>
      <c r="D22" s="13">
        <f>Übersicht!$L$33</f>
        <v>0</v>
      </c>
      <c r="E22" s="20"/>
    </row>
    <row r="23" spans="3:5" ht="21.9" customHeight="1" thickBot="1" x14ac:dyDescent="0.35">
      <c r="C23" s="11" t="str">
        <f>Übersicht!$M$2</f>
        <v>W</v>
      </c>
      <c r="D23" s="13">
        <f>Übersicht!$M$33</f>
        <v>0</v>
      </c>
      <c r="E23" s="20"/>
    </row>
    <row r="24" spans="3:5" ht="32.1" customHeight="1" x14ac:dyDescent="0.3">
      <c r="C24" s="12" t="s">
        <v>22</v>
      </c>
      <c r="D24" s="116">
        <f>SUM(D21:D23)</f>
        <v>0</v>
      </c>
      <c r="E24" s="118"/>
    </row>
    <row r="25" spans="3:5" ht="16.2" thickBot="1" x14ac:dyDescent="0.35">
      <c r="C25" s="8">
        <v>15.5</v>
      </c>
      <c r="D25" s="117"/>
      <c r="E25" s="119"/>
    </row>
    <row r="26" spans="3:5" ht="8.1" customHeight="1" thickBot="1" x14ac:dyDescent="0.35">
      <c r="C26" s="17"/>
      <c r="D26" s="44"/>
      <c r="E26" s="15"/>
    </row>
    <row r="27" spans="3:5" ht="15.6" x14ac:dyDescent="0.3">
      <c r="C27" s="12" t="s">
        <v>23</v>
      </c>
      <c r="D27" s="116">
        <f>SUM(D17,D24)</f>
        <v>0</v>
      </c>
      <c r="E27" s="118"/>
    </row>
    <row r="28" spans="3:5" ht="16.2" thickBot="1" x14ac:dyDescent="0.35">
      <c r="C28" s="8">
        <v>45.5</v>
      </c>
      <c r="D28" s="117"/>
      <c r="E28" s="119"/>
    </row>
    <row r="29" spans="3:5" ht="8.1" customHeight="1" thickBot="1" x14ac:dyDescent="0.35">
      <c r="C29" s="15"/>
      <c r="D29" s="44"/>
      <c r="E29" s="15"/>
    </row>
    <row r="30" spans="3:5" x14ac:dyDescent="0.3">
      <c r="C30" s="116" t="s">
        <v>24</v>
      </c>
      <c r="D30" s="116" t="str">
        <f>IF(D27=0,"",VLOOKUP(D27,Skala!B5:'Skala'!D55,3))</f>
        <v/>
      </c>
      <c r="E30" s="118"/>
    </row>
    <row r="31" spans="3:5" ht="15" thickBot="1" x14ac:dyDescent="0.35">
      <c r="C31" s="117"/>
      <c r="D31" s="117"/>
      <c r="E31" s="119"/>
    </row>
    <row r="32" spans="3:5" ht="23.1" customHeight="1" thickBot="1" x14ac:dyDescent="0.35">
      <c r="C32" s="13" t="s">
        <v>25</v>
      </c>
      <c r="D32" s="45">
        <f ca="1">TODAY()</f>
        <v>43976</v>
      </c>
      <c r="E32" s="19"/>
    </row>
    <row r="33" spans="3:5" ht="24.9" customHeight="1" thickBot="1" x14ac:dyDescent="0.35">
      <c r="C33" s="13" t="s">
        <v>26</v>
      </c>
      <c r="D33" s="11"/>
      <c r="E33" s="19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8" t="s">
        <v>36</v>
      </c>
      <c r="D36" s="47"/>
    </row>
    <row r="37" spans="3:5" ht="15" thickTop="1" x14ac:dyDescent="0.3"/>
  </sheetData>
  <sheetProtection algorithmName="SHA-512" hashValue="6maxvaMLH2r2Vad9gIAivsJ97RKFb3tdw5mIzGmwzsD93zR61vRnuECB7kP+N+rAVm2KVLTRSHEKLBoo5MOI9Q==" saltValue="n4lWCi9VojumL/3nGTBijw==" spinCount="100000"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37"/>
  <sheetViews>
    <sheetView topLeftCell="A10" zoomScale="90" zoomScaleNormal="90" workbookViewId="0">
      <selection activeCell="L14" sqref="L14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0" t="s">
        <v>52</v>
      </c>
      <c r="B1" s="120"/>
      <c r="C1" s="120"/>
      <c r="D1" s="120"/>
      <c r="E1" s="120"/>
      <c r="F1" s="120"/>
      <c r="G1" s="14"/>
    </row>
    <row r="2" spans="1:7" ht="39.9" customHeight="1" x14ac:dyDescent="0.3">
      <c r="A2" s="124" t="str">
        <f>'(1)'!$A$2</f>
        <v>Abschlussprüfung Mathematik 2020</v>
      </c>
      <c r="B2" s="124"/>
      <c r="C2" s="124"/>
      <c r="D2" s="124"/>
      <c r="E2" s="124"/>
      <c r="F2" s="124"/>
      <c r="G2" s="14"/>
    </row>
    <row r="3" spans="1:7" ht="20.100000000000001" customHeight="1" x14ac:dyDescent="0.3"/>
    <row r="4" spans="1:7" ht="20.100000000000001" customHeight="1" x14ac:dyDescent="0.35">
      <c r="C4" s="18" t="s">
        <v>27</v>
      </c>
      <c r="D4" s="102" t="str">
        <f>Übersicht!A34&amp;", "&amp;Übersicht!B34</f>
        <v xml:space="preserve">, </v>
      </c>
      <c r="E4" s="46" t="str">
        <f>Übersicht!$A$1</f>
        <v>Klasse 10</v>
      </c>
    </row>
    <row r="5" spans="1:7" ht="12" customHeight="1" thickBot="1" x14ac:dyDescent="0.35"/>
    <row r="6" spans="1:7" ht="17.399999999999999" x14ac:dyDescent="0.3">
      <c r="C6" s="118"/>
      <c r="D6" s="4" t="s">
        <v>10</v>
      </c>
      <c r="E6" s="6" t="s">
        <v>10</v>
      </c>
    </row>
    <row r="7" spans="1:7" ht="30" customHeight="1" thickBot="1" x14ac:dyDescent="0.35">
      <c r="C7" s="119"/>
      <c r="D7" s="5" t="s">
        <v>11</v>
      </c>
      <c r="E7" s="7" t="s">
        <v>12</v>
      </c>
    </row>
    <row r="8" spans="1:7" ht="20.100000000000001" customHeight="1" thickBot="1" x14ac:dyDescent="0.35">
      <c r="C8" s="8" t="s">
        <v>0</v>
      </c>
      <c r="D8" s="13"/>
      <c r="E8" s="20"/>
    </row>
    <row r="9" spans="1:7" ht="21.9" customHeight="1" thickBot="1" x14ac:dyDescent="0.35">
      <c r="C9" s="11" t="s">
        <v>13</v>
      </c>
      <c r="D9" s="13">
        <f>Übersicht!$C$34</f>
        <v>0</v>
      </c>
      <c r="E9" s="20"/>
    </row>
    <row r="10" spans="1:7" ht="21.9" customHeight="1" thickBot="1" x14ac:dyDescent="0.35">
      <c r="C10" s="11" t="s">
        <v>14</v>
      </c>
      <c r="D10" s="13">
        <f>Übersicht!$D$34</f>
        <v>0</v>
      </c>
      <c r="E10" s="20"/>
    </row>
    <row r="11" spans="1:7" ht="21.9" customHeight="1" thickBot="1" x14ac:dyDescent="0.35">
      <c r="C11" s="11" t="s">
        <v>15</v>
      </c>
      <c r="D11" s="13">
        <f>Übersicht!$E$34</f>
        <v>0</v>
      </c>
      <c r="E11" s="20"/>
    </row>
    <row r="12" spans="1:7" ht="21.9" customHeight="1" thickBot="1" x14ac:dyDescent="0.35">
      <c r="C12" s="11" t="s">
        <v>16</v>
      </c>
      <c r="D12" s="13">
        <f>Übersicht!$F$34</f>
        <v>0</v>
      </c>
      <c r="E12" s="20"/>
    </row>
    <row r="13" spans="1:7" ht="21.9" customHeight="1" thickBot="1" x14ac:dyDescent="0.35">
      <c r="C13" s="11" t="s">
        <v>17</v>
      </c>
      <c r="D13" s="13">
        <f>Übersicht!$G$34</f>
        <v>0</v>
      </c>
      <c r="E13" s="20"/>
    </row>
    <row r="14" spans="1:7" ht="21.9" customHeight="1" thickBot="1" x14ac:dyDescent="0.35">
      <c r="C14" s="11" t="s">
        <v>18</v>
      </c>
      <c r="D14" s="13">
        <f>Übersicht!$H$34</f>
        <v>0</v>
      </c>
      <c r="E14" s="20"/>
    </row>
    <row r="15" spans="1:7" ht="21.9" customHeight="1" thickBot="1" x14ac:dyDescent="0.35">
      <c r="C15" s="11" t="s">
        <v>19</v>
      </c>
      <c r="D15" s="13">
        <f>Übersicht!$I$34</f>
        <v>0</v>
      </c>
      <c r="E15" s="20"/>
    </row>
    <row r="16" spans="1:7" ht="21.9" customHeight="1" thickBot="1" x14ac:dyDescent="0.35">
      <c r="C16" s="11" t="s">
        <v>20</v>
      </c>
      <c r="D16" s="13">
        <f>Übersicht!$J$34</f>
        <v>0</v>
      </c>
      <c r="E16" s="20"/>
    </row>
    <row r="17" spans="3:5" ht="32.1" customHeight="1" x14ac:dyDescent="0.3">
      <c r="C17" s="12" t="s">
        <v>21</v>
      </c>
      <c r="D17" s="116">
        <f>SUM(D9:D16)</f>
        <v>0</v>
      </c>
      <c r="E17" s="122"/>
    </row>
    <row r="18" spans="3:5" ht="16.2" thickBot="1" x14ac:dyDescent="0.35">
      <c r="C18" s="8">
        <v>30</v>
      </c>
      <c r="D18" s="117"/>
      <c r="E18" s="123"/>
    </row>
    <row r="19" spans="3:5" ht="8.1" customHeight="1" thickBot="1" x14ac:dyDescent="0.35">
      <c r="C19" s="15"/>
      <c r="D19" s="43"/>
      <c r="E19" s="16"/>
    </row>
    <row r="20" spans="3:5" ht="20.100000000000001" customHeight="1" thickBot="1" x14ac:dyDescent="0.35">
      <c r="C20" s="8" t="s">
        <v>1</v>
      </c>
      <c r="D20" s="13"/>
      <c r="E20" s="20"/>
    </row>
    <row r="21" spans="3:5" ht="21.9" customHeight="1" thickBot="1" x14ac:dyDescent="0.35">
      <c r="C21" s="11" t="str">
        <f>Übersicht!$K$2</f>
        <v>W</v>
      </c>
      <c r="D21" s="13">
        <f>Übersicht!$K$34</f>
        <v>0</v>
      </c>
      <c r="E21" s="20"/>
    </row>
    <row r="22" spans="3:5" ht="21.9" customHeight="1" thickBot="1" x14ac:dyDescent="0.35">
      <c r="C22" s="11" t="str">
        <f>Übersicht!$L$2</f>
        <v>W</v>
      </c>
      <c r="D22" s="13">
        <f>Übersicht!$L$34</f>
        <v>0</v>
      </c>
      <c r="E22" s="20"/>
    </row>
    <row r="23" spans="3:5" ht="21.9" customHeight="1" thickBot="1" x14ac:dyDescent="0.35">
      <c r="C23" s="11" t="str">
        <f>Übersicht!$M$2</f>
        <v>W</v>
      </c>
      <c r="D23" s="13">
        <f>Übersicht!$M$34</f>
        <v>0</v>
      </c>
      <c r="E23" s="20"/>
    </row>
    <row r="24" spans="3:5" ht="32.1" customHeight="1" x14ac:dyDescent="0.3">
      <c r="C24" s="12" t="s">
        <v>22</v>
      </c>
      <c r="D24" s="116">
        <f>SUM(D21:D23)</f>
        <v>0</v>
      </c>
      <c r="E24" s="118"/>
    </row>
    <row r="25" spans="3:5" ht="16.2" thickBot="1" x14ac:dyDescent="0.35">
      <c r="C25" s="8">
        <v>15.5</v>
      </c>
      <c r="D25" s="117"/>
      <c r="E25" s="119"/>
    </row>
    <row r="26" spans="3:5" ht="8.1" customHeight="1" thickBot="1" x14ac:dyDescent="0.35">
      <c r="C26" s="17"/>
      <c r="D26" s="44"/>
      <c r="E26" s="15"/>
    </row>
    <row r="27" spans="3:5" ht="15.6" x14ac:dyDescent="0.3">
      <c r="C27" s="12" t="s">
        <v>23</v>
      </c>
      <c r="D27" s="116">
        <f>SUM(D17,D24)</f>
        <v>0</v>
      </c>
      <c r="E27" s="118"/>
    </row>
    <row r="28" spans="3:5" ht="16.2" thickBot="1" x14ac:dyDescent="0.35">
      <c r="C28" s="8">
        <v>45.5</v>
      </c>
      <c r="D28" s="117"/>
      <c r="E28" s="119"/>
    </row>
    <row r="29" spans="3:5" ht="8.1" customHeight="1" thickBot="1" x14ac:dyDescent="0.35">
      <c r="C29" s="15"/>
      <c r="D29" s="44"/>
      <c r="E29" s="15"/>
    </row>
    <row r="30" spans="3:5" x14ac:dyDescent="0.3">
      <c r="C30" s="116" t="s">
        <v>24</v>
      </c>
      <c r="D30" s="116" t="str">
        <f>IF(D27=0,"",VLOOKUP(D27,Skala!B5:'Skala'!D55,3))</f>
        <v/>
      </c>
      <c r="E30" s="118"/>
    </row>
    <row r="31" spans="3:5" ht="15" thickBot="1" x14ac:dyDescent="0.35">
      <c r="C31" s="117"/>
      <c r="D31" s="117"/>
      <c r="E31" s="119"/>
    </row>
    <row r="32" spans="3:5" ht="23.1" customHeight="1" thickBot="1" x14ac:dyDescent="0.35">
      <c r="C32" s="13" t="s">
        <v>25</v>
      </c>
      <c r="D32" s="45">
        <f ca="1">TODAY()</f>
        <v>43976</v>
      </c>
      <c r="E32" s="19"/>
    </row>
    <row r="33" spans="3:5" ht="24.9" customHeight="1" thickBot="1" x14ac:dyDescent="0.35">
      <c r="C33" s="13" t="s">
        <v>26</v>
      </c>
      <c r="D33" s="11"/>
      <c r="E33" s="19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8" t="s">
        <v>36</v>
      </c>
      <c r="D36" s="47"/>
    </row>
    <row r="37" spans="3:5" ht="15" thickTop="1" x14ac:dyDescent="0.3"/>
  </sheetData>
  <sheetProtection algorithmName="SHA-512" hashValue="ssmhOHSnAnchZbjWNudBxFCl7NpuELq3x36nVHCtprPZpdHL8czQ8fhGsPBGIYdZPNx1i0Y9OF67+nQ8M3m6/A==" saltValue="Dko+uwSU/onBjY9XNkmHAQ==" spinCount="100000"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37"/>
  <sheetViews>
    <sheetView topLeftCell="A13" zoomScale="90" zoomScaleNormal="90" workbookViewId="0">
      <selection activeCell="H21" sqref="H21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0" t="s">
        <v>52</v>
      </c>
      <c r="B1" s="120"/>
      <c r="C1" s="120"/>
      <c r="D1" s="120"/>
      <c r="E1" s="120"/>
      <c r="F1" s="120"/>
      <c r="G1" s="14"/>
    </row>
    <row r="2" spans="1:7" ht="39.9" customHeight="1" x14ac:dyDescent="0.3">
      <c r="A2" s="124" t="str">
        <f>'(1)'!$A$2</f>
        <v>Abschlussprüfung Mathematik 2020</v>
      </c>
      <c r="B2" s="124"/>
      <c r="C2" s="124"/>
      <c r="D2" s="124"/>
      <c r="E2" s="124"/>
      <c r="F2" s="124"/>
      <c r="G2" s="14"/>
    </row>
    <row r="3" spans="1:7" ht="20.100000000000001" customHeight="1" x14ac:dyDescent="0.3"/>
    <row r="4" spans="1:7" ht="20.100000000000001" customHeight="1" x14ac:dyDescent="0.35">
      <c r="C4" s="18" t="s">
        <v>27</v>
      </c>
      <c r="D4" s="102" t="str">
        <f>Übersicht!A35&amp;", "&amp;Übersicht!B35</f>
        <v xml:space="preserve">, </v>
      </c>
      <c r="E4" s="46" t="str">
        <f>Übersicht!$A$1</f>
        <v>Klasse 10</v>
      </c>
    </row>
    <row r="5" spans="1:7" ht="12" customHeight="1" thickBot="1" x14ac:dyDescent="0.35"/>
    <row r="6" spans="1:7" ht="17.399999999999999" x14ac:dyDescent="0.3">
      <c r="C6" s="118"/>
      <c r="D6" s="4" t="s">
        <v>10</v>
      </c>
      <c r="E6" s="6" t="s">
        <v>10</v>
      </c>
    </row>
    <row r="7" spans="1:7" ht="30" customHeight="1" thickBot="1" x14ac:dyDescent="0.35">
      <c r="C7" s="119"/>
      <c r="D7" s="5" t="s">
        <v>11</v>
      </c>
      <c r="E7" s="7" t="s">
        <v>12</v>
      </c>
    </row>
    <row r="8" spans="1:7" ht="20.100000000000001" customHeight="1" thickBot="1" x14ac:dyDescent="0.35">
      <c r="C8" s="8" t="s">
        <v>0</v>
      </c>
      <c r="D8" s="13"/>
      <c r="E8" s="20"/>
    </row>
    <row r="9" spans="1:7" ht="21.9" customHeight="1" thickBot="1" x14ac:dyDescent="0.35">
      <c r="C9" s="11" t="s">
        <v>13</v>
      </c>
      <c r="D9" s="13">
        <f>Übersicht!$C$35</f>
        <v>0</v>
      </c>
      <c r="E9" s="20"/>
    </row>
    <row r="10" spans="1:7" ht="21.9" customHeight="1" thickBot="1" x14ac:dyDescent="0.35">
      <c r="C10" s="11" t="s">
        <v>14</v>
      </c>
      <c r="D10" s="13">
        <f>Übersicht!$D$35</f>
        <v>0</v>
      </c>
      <c r="E10" s="20"/>
    </row>
    <row r="11" spans="1:7" ht="21.9" customHeight="1" thickBot="1" x14ac:dyDescent="0.35">
      <c r="C11" s="11" t="s">
        <v>15</v>
      </c>
      <c r="D11" s="13">
        <f>Übersicht!$E$35</f>
        <v>0</v>
      </c>
      <c r="E11" s="20"/>
    </row>
    <row r="12" spans="1:7" ht="21.9" customHeight="1" thickBot="1" x14ac:dyDescent="0.35">
      <c r="C12" s="11" t="s">
        <v>16</v>
      </c>
      <c r="D12" s="13">
        <f>Übersicht!$F$35</f>
        <v>0</v>
      </c>
      <c r="E12" s="20"/>
    </row>
    <row r="13" spans="1:7" ht="21.9" customHeight="1" thickBot="1" x14ac:dyDescent="0.35">
      <c r="C13" s="11" t="s">
        <v>17</v>
      </c>
      <c r="D13" s="13">
        <f>Übersicht!$G$35</f>
        <v>0</v>
      </c>
      <c r="E13" s="20"/>
    </row>
    <row r="14" spans="1:7" ht="21.9" customHeight="1" thickBot="1" x14ac:dyDescent="0.35">
      <c r="C14" s="11" t="s">
        <v>18</v>
      </c>
      <c r="D14" s="13">
        <f>Übersicht!$H$35</f>
        <v>0</v>
      </c>
      <c r="E14" s="20"/>
    </row>
    <row r="15" spans="1:7" ht="21.9" customHeight="1" thickBot="1" x14ac:dyDescent="0.35">
      <c r="C15" s="11" t="s">
        <v>19</v>
      </c>
      <c r="D15" s="13">
        <f>Übersicht!$I$35</f>
        <v>0</v>
      </c>
      <c r="E15" s="20"/>
    </row>
    <row r="16" spans="1:7" ht="21.9" customHeight="1" thickBot="1" x14ac:dyDescent="0.35">
      <c r="C16" s="11" t="s">
        <v>20</v>
      </c>
      <c r="D16" s="13">
        <f>Übersicht!$J$35</f>
        <v>0</v>
      </c>
      <c r="E16" s="20"/>
    </row>
    <row r="17" spans="3:5" ht="32.1" customHeight="1" x14ac:dyDescent="0.3">
      <c r="C17" s="12" t="s">
        <v>21</v>
      </c>
      <c r="D17" s="116">
        <f>SUM(D9:D16)</f>
        <v>0</v>
      </c>
      <c r="E17" s="122"/>
    </row>
    <row r="18" spans="3:5" ht="16.2" thickBot="1" x14ac:dyDescent="0.35">
      <c r="C18" s="8">
        <v>30</v>
      </c>
      <c r="D18" s="117"/>
      <c r="E18" s="123"/>
    </row>
    <row r="19" spans="3:5" ht="8.1" customHeight="1" thickBot="1" x14ac:dyDescent="0.35">
      <c r="C19" s="15"/>
      <c r="D19" s="43"/>
      <c r="E19" s="16"/>
    </row>
    <row r="20" spans="3:5" ht="20.100000000000001" customHeight="1" thickBot="1" x14ac:dyDescent="0.35">
      <c r="C20" s="8" t="s">
        <v>1</v>
      </c>
      <c r="D20" s="13"/>
      <c r="E20" s="20"/>
    </row>
    <row r="21" spans="3:5" ht="21.9" customHeight="1" thickBot="1" x14ac:dyDescent="0.35">
      <c r="C21" s="11" t="str">
        <f>Übersicht!$K$2</f>
        <v>W</v>
      </c>
      <c r="D21" s="13">
        <f>Übersicht!$K$35</f>
        <v>0</v>
      </c>
      <c r="E21" s="20"/>
    </row>
    <row r="22" spans="3:5" ht="21.9" customHeight="1" thickBot="1" x14ac:dyDescent="0.35">
      <c r="C22" s="11" t="str">
        <f>Übersicht!$L$2</f>
        <v>W</v>
      </c>
      <c r="D22" s="13">
        <f>Übersicht!$L$35</f>
        <v>0</v>
      </c>
      <c r="E22" s="20"/>
    </row>
    <row r="23" spans="3:5" ht="21.9" customHeight="1" thickBot="1" x14ac:dyDescent="0.35">
      <c r="C23" s="11" t="str">
        <f>Übersicht!$M$2</f>
        <v>W</v>
      </c>
      <c r="D23" s="13">
        <f>Übersicht!$M$35</f>
        <v>0</v>
      </c>
      <c r="E23" s="20"/>
    </row>
    <row r="24" spans="3:5" ht="32.1" customHeight="1" x14ac:dyDescent="0.3">
      <c r="C24" s="12" t="s">
        <v>22</v>
      </c>
      <c r="D24" s="116">
        <f>SUM(D21:D23)</f>
        <v>0</v>
      </c>
      <c r="E24" s="118"/>
    </row>
    <row r="25" spans="3:5" ht="16.2" thickBot="1" x14ac:dyDescent="0.35">
      <c r="C25" s="8">
        <v>15.5</v>
      </c>
      <c r="D25" s="117"/>
      <c r="E25" s="119"/>
    </row>
    <row r="26" spans="3:5" ht="8.1" customHeight="1" thickBot="1" x14ac:dyDescent="0.35">
      <c r="C26" s="17"/>
      <c r="D26" s="44"/>
      <c r="E26" s="15"/>
    </row>
    <row r="27" spans="3:5" ht="15.6" x14ac:dyDescent="0.3">
      <c r="C27" s="12" t="s">
        <v>23</v>
      </c>
      <c r="D27" s="116">
        <f>SUM(D17,D24)</f>
        <v>0</v>
      </c>
      <c r="E27" s="118"/>
    </row>
    <row r="28" spans="3:5" ht="16.2" thickBot="1" x14ac:dyDescent="0.35">
      <c r="C28" s="8">
        <v>45.5</v>
      </c>
      <c r="D28" s="117"/>
      <c r="E28" s="119"/>
    </row>
    <row r="29" spans="3:5" ht="8.1" customHeight="1" thickBot="1" x14ac:dyDescent="0.35">
      <c r="C29" s="15"/>
      <c r="D29" s="44"/>
      <c r="E29" s="15"/>
    </row>
    <row r="30" spans="3:5" x14ac:dyDescent="0.3">
      <c r="C30" s="116" t="s">
        <v>24</v>
      </c>
      <c r="D30" s="116" t="str">
        <f>IF(D27=0,"",VLOOKUP(D27,Skala!B5:'Skala'!D55,3))</f>
        <v/>
      </c>
      <c r="E30" s="118"/>
    </row>
    <row r="31" spans="3:5" ht="15" thickBot="1" x14ac:dyDescent="0.35">
      <c r="C31" s="117"/>
      <c r="D31" s="117"/>
      <c r="E31" s="119"/>
    </row>
    <row r="32" spans="3:5" ht="23.1" customHeight="1" thickBot="1" x14ac:dyDescent="0.35">
      <c r="C32" s="13" t="s">
        <v>25</v>
      </c>
      <c r="D32" s="45">
        <f ca="1">TODAY()</f>
        <v>43976</v>
      </c>
      <c r="E32" s="19"/>
    </row>
    <row r="33" spans="3:5" ht="24.9" customHeight="1" thickBot="1" x14ac:dyDescent="0.35">
      <c r="C33" s="13" t="s">
        <v>26</v>
      </c>
      <c r="D33" s="11"/>
      <c r="E33" s="19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8" t="s">
        <v>36</v>
      </c>
      <c r="D36" s="47"/>
    </row>
    <row r="37" spans="3:5" ht="15" thickTop="1" x14ac:dyDescent="0.3"/>
  </sheetData>
  <sheetProtection algorithmName="SHA-512" hashValue="pLjAMVXauT86/ZxabebZroO+e+SPKDWop8XGVYBruO7XPRpfkVkx7OP0e+3HBXOWiqUkWxqQRWcmFNX2mhrIzQ==" saltValue="ghjMGZyvxoswSP7fAur+VQ==" spinCount="100000"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7"/>
  <sheetViews>
    <sheetView topLeftCell="A10" zoomScale="90" zoomScaleNormal="90" workbookViewId="0">
      <selection activeCell="D30" sqref="D30:D31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0" t="s">
        <v>52</v>
      </c>
      <c r="B1" s="120"/>
      <c r="C1" s="120"/>
      <c r="D1" s="120"/>
      <c r="E1" s="120"/>
      <c r="F1" s="120"/>
      <c r="G1" s="14"/>
    </row>
    <row r="2" spans="1:7" ht="39.9" customHeight="1" x14ac:dyDescent="0.3">
      <c r="A2" s="124" t="str">
        <f>'(1)'!$A$2</f>
        <v>Abschlussprüfung Mathematik 2020</v>
      </c>
      <c r="B2" s="124"/>
      <c r="C2" s="124"/>
      <c r="D2" s="124"/>
      <c r="E2" s="124"/>
      <c r="F2" s="124"/>
      <c r="G2" s="14"/>
    </row>
    <row r="3" spans="1:7" ht="20.100000000000001" customHeight="1" x14ac:dyDescent="0.3"/>
    <row r="4" spans="1:7" ht="20.100000000000001" customHeight="1" x14ac:dyDescent="0.35">
      <c r="C4" s="18" t="s">
        <v>27</v>
      </c>
      <c r="D4" s="102" t="str">
        <f>Übersicht!A6&amp;", "&amp;Übersicht!B6</f>
        <v xml:space="preserve">, </v>
      </c>
      <c r="E4" s="46" t="str">
        <f>Übersicht!$A$1</f>
        <v>Klasse 10</v>
      </c>
    </row>
    <row r="5" spans="1:7" ht="12" customHeight="1" thickBot="1" x14ac:dyDescent="0.35"/>
    <row r="6" spans="1:7" ht="17.399999999999999" x14ac:dyDescent="0.3">
      <c r="C6" s="118"/>
      <c r="D6" s="4" t="s">
        <v>10</v>
      </c>
      <c r="E6" s="6" t="s">
        <v>10</v>
      </c>
    </row>
    <row r="7" spans="1:7" ht="30" customHeight="1" thickBot="1" x14ac:dyDescent="0.35">
      <c r="C7" s="119"/>
      <c r="D7" s="5" t="s">
        <v>11</v>
      </c>
      <c r="E7" s="7" t="s">
        <v>12</v>
      </c>
    </row>
    <row r="8" spans="1:7" ht="20.100000000000001" customHeight="1" thickBot="1" x14ac:dyDescent="0.35">
      <c r="C8" s="8" t="s">
        <v>0</v>
      </c>
      <c r="D8" s="13"/>
      <c r="E8" s="20"/>
    </row>
    <row r="9" spans="1:7" ht="21.9" customHeight="1" thickBot="1" x14ac:dyDescent="0.35">
      <c r="C9" s="11" t="s">
        <v>13</v>
      </c>
      <c r="D9" s="13">
        <f>Übersicht!$C$6</f>
        <v>0</v>
      </c>
      <c r="E9" s="20"/>
    </row>
    <row r="10" spans="1:7" ht="21.9" customHeight="1" thickBot="1" x14ac:dyDescent="0.35">
      <c r="C10" s="11" t="s">
        <v>14</v>
      </c>
      <c r="D10" s="13">
        <f>Übersicht!$D$6</f>
        <v>0</v>
      </c>
      <c r="E10" s="20"/>
    </row>
    <row r="11" spans="1:7" ht="21.9" customHeight="1" thickBot="1" x14ac:dyDescent="0.35">
      <c r="C11" s="11" t="s">
        <v>15</v>
      </c>
      <c r="D11" s="13">
        <f>Übersicht!$E$6</f>
        <v>0</v>
      </c>
      <c r="E11" s="20"/>
    </row>
    <row r="12" spans="1:7" ht="21.9" customHeight="1" thickBot="1" x14ac:dyDescent="0.35">
      <c r="C12" s="11" t="s">
        <v>16</v>
      </c>
      <c r="D12" s="13">
        <f>Übersicht!$F$6</f>
        <v>0</v>
      </c>
      <c r="E12" s="20"/>
    </row>
    <row r="13" spans="1:7" ht="21.9" customHeight="1" thickBot="1" x14ac:dyDescent="0.35">
      <c r="C13" s="11" t="s">
        <v>17</v>
      </c>
      <c r="D13" s="13">
        <f>Übersicht!$G$6</f>
        <v>0</v>
      </c>
      <c r="E13" s="20"/>
    </row>
    <row r="14" spans="1:7" ht="21.9" customHeight="1" thickBot="1" x14ac:dyDescent="0.35">
      <c r="C14" s="11" t="s">
        <v>18</v>
      </c>
      <c r="D14" s="13">
        <f>Übersicht!$H$6</f>
        <v>0</v>
      </c>
      <c r="E14" s="20"/>
    </row>
    <row r="15" spans="1:7" ht="21.9" customHeight="1" thickBot="1" x14ac:dyDescent="0.35">
      <c r="C15" s="11" t="s">
        <v>19</v>
      </c>
      <c r="D15" s="13">
        <f>Übersicht!$I$6</f>
        <v>0</v>
      </c>
      <c r="E15" s="20"/>
    </row>
    <row r="16" spans="1:7" ht="21.9" customHeight="1" thickBot="1" x14ac:dyDescent="0.35">
      <c r="C16" s="11" t="s">
        <v>20</v>
      </c>
      <c r="D16" s="13">
        <f>Übersicht!$J$6</f>
        <v>0</v>
      </c>
      <c r="E16" s="20"/>
    </row>
    <row r="17" spans="3:5" ht="32.1" customHeight="1" x14ac:dyDescent="0.3">
      <c r="C17" s="12" t="s">
        <v>21</v>
      </c>
      <c r="D17" s="116">
        <f>SUM(D9:D16)</f>
        <v>0</v>
      </c>
      <c r="E17" s="122"/>
    </row>
    <row r="18" spans="3:5" ht="16.2" thickBot="1" x14ac:dyDescent="0.35">
      <c r="C18" s="8">
        <v>30</v>
      </c>
      <c r="D18" s="117"/>
      <c r="E18" s="123"/>
    </row>
    <row r="19" spans="3:5" ht="8.1" customHeight="1" thickBot="1" x14ac:dyDescent="0.35">
      <c r="C19" s="15"/>
      <c r="D19" s="43"/>
      <c r="E19" s="16"/>
    </row>
    <row r="20" spans="3:5" ht="20.100000000000001" customHeight="1" thickBot="1" x14ac:dyDescent="0.35">
      <c r="C20" s="8" t="s">
        <v>1</v>
      </c>
      <c r="D20" s="13"/>
      <c r="E20" s="20"/>
    </row>
    <row r="21" spans="3:5" ht="21.9" customHeight="1" thickBot="1" x14ac:dyDescent="0.35">
      <c r="C21" s="11" t="str">
        <f>Übersicht!$K$2</f>
        <v>W</v>
      </c>
      <c r="D21" s="13">
        <f>Übersicht!$K$6</f>
        <v>0</v>
      </c>
      <c r="E21" s="20"/>
    </row>
    <row r="22" spans="3:5" ht="21.9" customHeight="1" thickBot="1" x14ac:dyDescent="0.35">
      <c r="C22" s="11" t="str">
        <f>Übersicht!$L$2</f>
        <v>W</v>
      </c>
      <c r="D22" s="13">
        <f>Übersicht!$L$6</f>
        <v>0</v>
      </c>
      <c r="E22" s="20"/>
    </row>
    <row r="23" spans="3:5" ht="21.9" customHeight="1" thickBot="1" x14ac:dyDescent="0.35">
      <c r="C23" s="11" t="str">
        <f>Übersicht!$M$2</f>
        <v>W</v>
      </c>
      <c r="D23" s="13">
        <f>Übersicht!$M$6</f>
        <v>0</v>
      </c>
      <c r="E23" s="20"/>
    </row>
    <row r="24" spans="3:5" ht="32.1" customHeight="1" x14ac:dyDescent="0.3">
      <c r="C24" s="12" t="s">
        <v>22</v>
      </c>
      <c r="D24" s="116">
        <f>SUM(D21:D23)</f>
        <v>0</v>
      </c>
      <c r="E24" s="118"/>
    </row>
    <row r="25" spans="3:5" ht="16.2" thickBot="1" x14ac:dyDescent="0.35">
      <c r="C25" s="8">
        <v>15.5</v>
      </c>
      <c r="D25" s="117"/>
      <c r="E25" s="119"/>
    </row>
    <row r="26" spans="3:5" ht="8.1" customHeight="1" thickBot="1" x14ac:dyDescent="0.35">
      <c r="C26" s="17"/>
      <c r="D26" s="44"/>
      <c r="E26" s="15"/>
    </row>
    <row r="27" spans="3:5" ht="15.6" x14ac:dyDescent="0.3">
      <c r="C27" s="12" t="s">
        <v>23</v>
      </c>
      <c r="D27" s="116">
        <f>SUM(D17,D24)</f>
        <v>0</v>
      </c>
      <c r="E27" s="118"/>
    </row>
    <row r="28" spans="3:5" ht="16.2" thickBot="1" x14ac:dyDescent="0.35">
      <c r="C28" s="8">
        <v>45.5</v>
      </c>
      <c r="D28" s="117"/>
      <c r="E28" s="119"/>
    </row>
    <row r="29" spans="3:5" ht="8.1" customHeight="1" thickBot="1" x14ac:dyDescent="0.35">
      <c r="C29" s="15"/>
      <c r="D29" s="44"/>
      <c r="E29" s="15"/>
    </row>
    <row r="30" spans="3:5" x14ac:dyDescent="0.3">
      <c r="C30" s="116" t="s">
        <v>24</v>
      </c>
      <c r="D30" s="116" t="str">
        <f>IF(D27=0,"",VLOOKUP(D27,Skala!B5:'Skala'!D55,3))</f>
        <v/>
      </c>
      <c r="E30" s="118"/>
    </row>
    <row r="31" spans="3:5" ht="15" thickBot="1" x14ac:dyDescent="0.35">
      <c r="C31" s="117"/>
      <c r="D31" s="117"/>
      <c r="E31" s="119"/>
    </row>
    <row r="32" spans="3:5" ht="23.1" customHeight="1" thickBot="1" x14ac:dyDescent="0.35">
      <c r="C32" s="13" t="s">
        <v>25</v>
      </c>
      <c r="D32" s="45">
        <f ca="1">TODAY()</f>
        <v>43976</v>
      </c>
      <c r="E32" s="19"/>
    </row>
    <row r="33" spans="3:5" ht="24.9" customHeight="1" thickBot="1" x14ac:dyDescent="0.35">
      <c r="C33" s="13" t="s">
        <v>26</v>
      </c>
      <c r="D33" s="11"/>
      <c r="E33" s="19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8" t="s">
        <v>36</v>
      </c>
      <c r="D36" s="47"/>
    </row>
    <row r="37" spans="3:5" ht="15" thickTop="1" x14ac:dyDescent="0.3"/>
  </sheetData>
  <sheetProtection algorithmName="SHA-512" hashValue="RRXwoU5tOoLII7X5GGD6XfFNHHgTUCBv+dijLCThv8KS5F99ocvZQAuSVzvPPOlZmqulJKoIGLShg+X/zjL16w==" saltValue="SaV57hJpTnY+PeKqQwxaXQ==" spinCount="100000"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7"/>
  <sheetViews>
    <sheetView topLeftCell="A10" zoomScale="90" zoomScaleNormal="90" workbookViewId="0">
      <selection activeCell="J21" sqref="J21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0" t="s">
        <v>52</v>
      </c>
      <c r="B1" s="120"/>
      <c r="C1" s="120"/>
      <c r="D1" s="120"/>
      <c r="E1" s="120"/>
      <c r="F1" s="120"/>
      <c r="G1" s="14"/>
    </row>
    <row r="2" spans="1:7" ht="39.9" customHeight="1" x14ac:dyDescent="0.3">
      <c r="A2" s="124" t="str">
        <f>'(1)'!$A$2</f>
        <v>Abschlussprüfung Mathematik 2020</v>
      </c>
      <c r="B2" s="124"/>
      <c r="C2" s="124"/>
      <c r="D2" s="124"/>
      <c r="E2" s="124"/>
      <c r="F2" s="124"/>
      <c r="G2" s="14"/>
    </row>
    <row r="3" spans="1:7" ht="20.100000000000001" customHeight="1" x14ac:dyDescent="0.3"/>
    <row r="4" spans="1:7" ht="20.100000000000001" customHeight="1" x14ac:dyDescent="0.35">
      <c r="C4" s="18" t="s">
        <v>27</v>
      </c>
      <c r="D4" s="102" t="str">
        <f>Übersicht!A7&amp;", "&amp;Übersicht!B7</f>
        <v xml:space="preserve">, </v>
      </c>
      <c r="E4" s="46" t="str">
        <f>Übersicht!$A$1</f>
        <v>Klasse 10</v>
      </c>
    </row>
    <row r="5" spans="1:7" ht="12" customHeight="1" thickBot="1" x14ac:dyDescent="0.35"/>
    <row r="6" spans="1:7" ht="17.399999999999999" x14ac:dyDescent="0.3">
      <c r="C6" s="118"/>
      <c r="D6" s="4" t="s">
        <v>10</v>
      </c>
      <c r="E6" s="6" t="s">
        <v>10</v>
      </c>
    </row>
    <row r="7" spans="1:7" ht="30" customHeight="1" thickBot="1" x14ac:dyDescent="0.35">
      <c r="C7" s="119"/>
      <c r="D7" s="5" t="s">
        <v>11</v>
      </c>
      <c r="E7" s="7" t="s">
        <v>12</v>
      </c>
    </row>
    <row r="8" spans="1:7" ht="20.100000000000001" customHeight="1" thickBot="1" x14ac:dyDescent="0.35">
      <c r="C8" s="8" t="s">
        <v>0</v>
      </c>
      <c r="D8" s="13"/>
      <c r="E8" s="20"/>
    </row>
    <row r="9" spans="1:7" ht="21.9" customHeight="1" thickBot="1" x14ac:dyDescent="0.35">
      <c r="C9" s="11" t="s">
        <v>13</v>
      </c>
      <c r="D9" s="13">
        <f>Übersicht!$C$7</f>
        <v>0</v>
      </c>
      <c r="E9" s="20"/>
    </row>
    <row r="10" spans="1:7" ht="21.9" customHeight="1" thickBot="1" x14ac:dyDescent="0.35">
      <c r="C10" s="11" t="s">
        <v>14</v>
      </c>
      <c r="D10" s="13">
        <f>Übersicht!$D$7</f>
        <v>0</v>
      </c>
      <c r="E10" s="20"/>
    </row>
    <row r="11" spans="1:7" ht="21.9" customHeight="1" thickBot="1" x14ac:dyDescent="0.35">
      <c r="C11" s="11" t="s">
        <v>15</v>
      </c>
      <c r="D11" s="13">
        <f>Übersicht!$E$7</f>
        <v>0</v>
      </c>
      <c r="E11" s="20"/>
    </row>
    <row r="12" spans="1:7" ht="21.9" customHeight="1" thickBot="1" x14ac:dyDescent="0.35">
      <c r="C12" s="11" t="s">
        <v>16</v>
      </c>
      <c r="D12" s="13">
        <f>Übersicht!$F$7</f>
        <v>0</v>
      </c>
      <c r="E12" s="20"/>
    </row>
    <row r="13" spans="1:7" ht="21.9" customHeight="1" thickBot="1" x14ac:dyDescent="0.35">
      <c r="C13" s="11" t="s">
        <v>17</v>
      </c>
      <c r="D13" s="13">
        <f>Übersicht!$G$7</f>
        <v>0</v>
      </c>
      <c r="E13" s="20"/>
    </row>
    <row r="14" spans="1:7" ht="21.9" customHeight="1" thickBot="1" x14ac:dyDescent="0.35">
      <c r="C14" s="11" t="s">
        <v>18</v>
      </c>
      <c r="D14" s="13">
        <f>Übersicht!$H$7</f>
        <v>0</v>
      </c>
      <c r="E14" s="20"/>
    </row>
    <row r="15" spans="1:7" ht="21.9" customHeight="1" thickBot="1" x14ac:dyDescent="0.35">
      <c r="C15" s="11" t="s">
        <v>19</v>
      </c>
      <c r="D15" s="13">
        <f>Übersicht!$I$7</f>
        <v>0</v>
      </c>
      <c r="E15" s="20"/>
    </row>
    <row r="16" spans="1:7" ht="21.9" customHeight="1" thickBot="1" x14ac:dyDescent="0.35">
      <c r="C16" s="11" t="s">
        <v>20</v>
      </c>
      <c r="D16" s="13">
        <f>Übersicht!$J$7</f>
        <v>0</v>
      </c>
      <c r="E16" s="20"/>
    </row>
    <row r="17" spans="3:5" ht="32.1" customHeight="1" x14ac:dyDescent="0.3">
      <c r="C17" s="12" t="s">
        <v>21</v>
      </c>
      <c r="D17" s="116">
        <f>SUM(D9:D16)</f>
        <v>0</v>
      </c>
      <c r="E17" s="122"/>
    </row>
    <row r="18" spans="3:5" ht="16.2" thickBot="1" x14ac:dyDescent="0.35">
      <c r="C18" s="8">
        <v>30</v>
      </c>
      <c r="D18" s="117"/>
      <c r="E18" s="123"/>
    </row>
    <row r="19" spans="3:5" ht="8.1" customHeight="1" thickBot="1" x14ac:dyDescent="0.35">
      <c r="C19" s="15"/>
      <c r="D19" s="43"/>
      <c r="E19" s="16"/>
    </row>
    <row r="20" spans="3:5" ht="20.100000000000001" customHeight="1" thickBot="1" x14ac:dyDescent="0.35">
      <c r="C20" s="8" t="s">
        <v>1</v>
      </c>
      <c r="D20" s="13"/>
      <c r="E20" s="20"/>
    </row>
    <row r="21" spans="3:5" ht="21.9" customHeight="1" thickBot="1" x14ac:dyDescent="0.35">
      <c r="C21" s="11" t="str">
        <f>Übersicht!$K$2</f>
        <v>W</v>
      </c>
      <c r="D21" s="13">
        <f>Übersicht!$K$7</f>
        <v>0</v>
      </c>
      <c r="E21" s="20"/>
    </row>
    <row r="22" spans="3:5" ht="21.9" customHeight="1" thickBot="1" x14ac:dyDescent="0.35">
      <c r="C22" s="11" t="str">
        <f>Übersicht!$L$2</f>
        <v>W</v>
      </c>
      <c r="D22" s="13">
        <f>Übersicht!$L$7</f>
        <v>0</v>
      </c>
      <c r="E22" s="20"/>
    </row>
    <row r="23" spans="3:5" ht="21.9" customHeight="1" thickBot="1" x14ac:dyDescent="0.35">
      <c r="C23" s="11" t="str">
        <f>Übersicht!$M$2</f>
        <v>W</v>
      </c>
      <c r="D23" s="13">
        <f>Übersicht!$M$7</f>
        <v>0</v>
      </c>
      <c r="E23" s="20"/>
    </row>
    <row r="24" spans="3:5" ht="32.1" customHeight="1" x14ac:dyDescent="0.3">
      <c r="C24" s="12" t="s">
        <v>22</v>
      </c>
      <c r="D24" s="116">
        <f>SUM(D21:D23)</f>
        <v>0</v>
      </c>
      <c r="E24" s="118"/>
    </row>
    <row r="25" spans="3:5" ht="16.2" thickBot="1" x14ac:dyDescent="0.35">
      <c r="C25" s="8">
        <v>15.5</v>
      </c>
      <c r="D25" s="117"/>
      <c r="E25" s="119"/>
    </row>
    <row r="26" spans="3:5" ht="8.1" customHeight="1" thickBot="1" x14ac:dyDescent="0.35">
      <c r="C26" s="17"/>
      <c r="D26" s="44"/>
      <c r="E26" s="15"/>
    </row>
    <row r="27" spans="3:5" ht="15.6" x14ac:dyDescent="0.3">
      <c r="C27" s="12" t="s">
        <v>23</v>
      </c>
      <c r="D27" s="116">
        <f>SUM(D17,D24)</f>
        <v>0</v>
      </c>
      <c r="E27" s="118"/>
    </row>
    <row r="28" spans="3:5" ht="16.2" thickBot="1" x14ac:dyDescent="0.35">
      <c r="C28" s="8">
        <v>45.5</v>
      </c>
      <c r="D28" s="117"/>
      <c r="E28" s="119"/>
    </row>
    <row r="29" spans="3:5" ht="8.1" customHeight="1" thickBot="1" x14ac:dyDescent="0.35">
      <c r="C29" s="15"/>
      <c r="D29" s="44"/>
      <c r="E29" s="15"/>
    </row>
    <row r="30" spans="3:5" x14ac:dyDescent="0.3">
      <c r="C30" s="116" t="s">
        <v>24</v>
      </c>
      <c r="D30" s="116" t="str">
        <f>IF(D27=0,"",VLOOKUP(D27,Skala!B5:'Skala'!D55,3))</f>
        <v/>
      </c>
      <c r="E30" s="118"/>
    </row>
    <row r="31" spans="3:5" ht="15" thickBot="1" x14ac:dyDescent="0.35">
      <c r="C31" s="117"/>
      <c r="D31" s="117"/>
      <c r="E31" s="119"/>
    </row>
    <row r="32" spans="3:5" ht="23.1" customHeight="1" thickBot="1" x14ac:dyDescent="0.35">
      <c r="C32" s="13" t="s">
        <v>25</v>
      </c>
      <c r="D32" s="45">
        <f ca="1">TODAY()</f>
        <v>43976</v>
      </c>
      <c r="E32" s="19"/>
    </row>
    <row r="33" spans="3:5" ht="24.9" customHeight="1" thickBot="1" x14ac:dyDescent="0.35">
      <c r="C33" s="13" t="s">
        <v>26</v>
      </c>
      <c r="D33" s="11"/>
      <c r="E33" s="19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8" t="s">
        <v>36</v>
      </c>
      <c r="D36" s="47"/>
    </row>
    <row r="37" spans="3:5" ht="15" thickTop="1" x14ac:dyDescent="0.3"/>
  </sheetData>
  <sheetProtection algorithmName="SHA-512" hashValue="YbKy0p5mSCndencW5SQwrp6XDoOjTmKeCnh7jndDAkU63fmnaFiAcXt5v9JmdolaHpqKAVt666KGNbTBflScSg==" saltValue="5B5i+q1PG66HrPm2+s+4xQ==" spinCount="100000"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7"/>
  <sheetViews>
    <sheetView topLeftCell="A10" zoomScale="90" zoomScaleNormal="90" workbookViewId="0">
      <selection activeCell="G15" sqref="G15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0" t="s">
        <v>52</v>
      </c>
      <c r="B1" s="120"/>
      <c r="C1" s="120"/>
      <c r="D1" s="120"/>
      <c r="E1" s="120"/>
      <c r="F1" s="120"/>
      <c r="G1" s="14"/>
    </row>
    <row r="2" spans="1:7" ht="39.9" customHeight="1" x14ac:dyDescent="0.3">
      <c r="A2" s="124" t="str">
        <f>'(1)'!$A$2</f>
        <v>Abschlussprüfung Mathematik 2020</v>
      </c>
      <c r="B2" s="124"/>
      <c r="C2" s="124"/>
      <c r="D2" s="124"/>
      <c r="E2" s="124"/>
      <c r="F2" s="124"/>
      <c r="G2" s="14"/>
    </row>
    <row r="3" spans="1:7" ht="20.100000000000001" customHeight="1" x14ac:dyDescent="0.3"/>
    <row r="4" spans="1:7" ht="20.100000000000001" customHeight="1" x14ac:dyDescent="0.35">
      <c r="C4" s="18" t="s">
        <v>27</v>
      </c>
      <c r="D4" s="102" t="str">
        <f>Übersicht!A8&amp;", "&amp;Übersicht!B8</f>
        <v xml:space="preserve">, </v>
      </c>
      <c r="E4" s="46" t="str">
        <f>Übersicht!$A$1</f>
        <v>Klasse 10</v>
      </c>
    </row>
    <row r="5" spans="1:7" ht="12" customHeight="1" thickBot="1" x14ac:dyDescent="0.35"/>
    <row r="6" spans="1:7" ht="17.399999999999999" x14ac:dyDescent="0.3">
      <c r="C6" s="118"/>
      <c r="D6" s="4" t="s">
        <v>10</v>
      </c>
      <c r="E6" s="6" t="s">
        <v>10</v>
      </c>
    </row>
    <row r="7" spans="1:7" ht="30" customHeight="1" thickBot="1" x14ac:dyDescent="0.35">
      <c r="C7" s="119"/>
      <c r="D7" s="5" t="s">
        <v>11</v>
      </c>
      <c r="E7" s="7" t="s">
        <v>12</v>
      </c>
    </row>
    <row r="8" spans="1:7" ht="20.100000000000001" customHeight="1" thickBot="1" x14ac:dyDescent="0.35">
      <c r="C8" s="8" t="s">
        <v>0</v>
      </c>
      <c r="D8" s="13"/>
      <c r="E8" s="20"/>
    </row>
    <row r="9" spans="1:7" ht="21.9" customHeight="1" thickBot="1" x14ac:dyDescent="0.35">
      <c r="C9" s="11" t="s">
        <v>13</v>
      </c>
      <c r="D9" s="13">
        <f>Übersicht!$C$8</f>
        <v>0</v>
      </c>
      <c r="E9" s="20"/>
    </row>
    <row r="10" spans="1:7" ht="21.9" customHeight="1" thickBot="1" x14ac:dyDescent="0.35">
      <c r="C10" s="11" t="s">
        <v>14</v>
      </c>
      <c r="D10" s="13">
        <f>Übersicht!$D$8</f>
        <v>0</v>
      </c>
      <c r="E10" s="20"/>
    </row>
    <row r="11" spans="1:7" ht="21.9" customHeight="1" thickBot="1" x14ac:dyDescent="0.35">
      <c r="C11" s="11" t="s">
        <v>15</v>
      </c>
      <c r="D11" s="13">
        <f>Übersicht!$E$8</f>
        <v>0</v>
      </c>
      <c r="E11" s="20"/>
    </row>
    <row r="12" spans="1:7" ht="21.9" customHeight="1" thickBot="1" x14ac:dyDescent="0.35">
      <c r="C12" s="11" t="s">
        <v>16</v>
      </c>
      <c r="D12" s="13">
        <f>Übersicht!$F$8</f>
        <v>0</v>
      </c>
      <c r="E12" s="20"/>
    </row>
    <row r="13" spans="1:7" ht="21.9" customHeight="1" thickBot="1" x14ac:dyDescent="0.35">
      <c r="C13" s="11" t="s">
        <v>17</v>
      </c>
      <c r="D13" s="13">
        <f>Übersicht!$G$8</f>
        <v>0</v>
      </c>
      <c r="E13" s="20"/>
    </row>
    <row r="14" spans="1:7" ht="21.9" customHeight="1" thickBot="1" x14ac:dyDescent="0.35">
      <c r="C14" s="11" t="s">
        <v>18</v>
      </c>
      <c r="D14" s="13">
        <f>Übersicht!$H$8</f>
        <v>0</v>
      </c>
      <c r="E14" s="20"/>
    </row>
    <row r="15" spans="1:7" ht="21.9" customHeight="1" thickBot="1" x14ac:dyDescent="0.35">
      <c r="C15" s="11" t="s">
        <v>19</v>
      </c>
      <c r="D15" s="13">
        <f>Übersicht!$I$8</f>
        <v>0</v>
      </c>
      <c r="E15" s="20"/>
    </row>
    <row r="16" spans="1:7" ht="21.9" customHeight="1" thickBot="1" x14ac:dyDescent="0.35">
      <c r="C16" s="11" t="s">
        <v>20</v>
      </c>
      <c r="D16" s="13">
        <f>Übersicht!$J$8</f>
        <v>0</v>
      </c>
      <c r="E16" s="20"/>
    </row>
    <row r="17" spans="3:5" ht="32.1" customHeight="1" x14ac:dyDescent="0.3">
      <c r="C17" s="12" t="s">
        <v>21</v>
      </c>
      <c r="D17" s="116">
        <f>SUM(D9:D16)</f>
        <v>0</v>
      </c>
      <c r="E17" s="122"/>
    </row>
    <row r="18" spans="3:5" ht="16.2" thickBot="1" x14ac:dyDescent="0.35">
      <c r="C18" s="8">
        <v>30</v>
      </c>
      <c r="D18" s="117"/>
      <c r="E18" s="123"/>
    </row>
    <row r="19" spans="3:5" ht="8.1" customHeight="1" thickBot="1" x14ac:dyDescent="0.35">
      <c r="C19" s="15"/>
      <c r="D19" s="43"/>
      <c r="E19" s="16"/>
    </row>
    <row r="20" spans="3:5" ht="20.100000000000001" customHeight="1" thickBot="1" x14ac:dyDescent="0.35">
      <c r="C20" s="8" t="s">
        <v>1</v>
      </c>
      <c r="D20" s="13"/>
      <c r="E20" s="20"/>
    </row>
    <row r="21" spans="3:5" ht="21.9" customHeight="1" thickBot="1" x14ac:dyDescent="0.35">
      <c r="C21" s="11" t="str">
        <f>Übersicht!$K$2</f>
        <v>W</v>
      </c>
      <c r="D21" s="13">
        <f>Übersicht!$K$8</f>
        <v>0</v>
      </c>
      <c r="E21" s="20"/>
    </row>
    <row r="22" spans="3:5" ht="21.9" customHeight="1" thickBot="1" x14ac:dyDescent="0.35">
      <c r="C22" s="11" t="str">
        <f>Übersicht!$L$2</f>
        <v>W</v>
      </c>
      <c r="D22" s="13">
        <f>Übersicht!$L$8</f>
        <v>0</v>
      </c>
      <c r="E22" s="20"/>
    </row>
    <row r="23" spans="3:5" ht="21.9" customHeight="1" thickBot="1" x14ac:dyDescent="0.35">
      <c r="C23" s="11" t="str">
        <f>Übersicht!$M$2</f>
        <v>W</v>
      </c>
      <c r="D23" s="13">
        <f>Übersicht!$M$8</f>
        <v>0</v>
      </c>
      <c r="E23" s="20"/>
    </row>
    <row r="24" spans="3:5" ht="32.1" customHeight="1" x14ac:dyDescent="0.3">
      <c r="C24" s="12" t="s">
        <v>22</v>
      </c>
      <c r="D24" s="116">
        <f>SUM(D21:D23)</f>
        <v>0</v>
      </c>
      <c r="E24" s="118"/>
    </row>
    <row r="25" spans="3:5" ht="16.2" thickBot="1" x14ac:dyDescent="0.35">
      <c r="C25" s="8">
        <v>15.5</v>
      </c>
      <c r="D25" s="117"/>
      <c r="E25" s="119"/>
    </row>
    <row r="26" spans="3:5" ht="8.1" customHeight="1" thickBot="1" x14ac:dyDescent="0.35">
      <c r="C26" s="17"/>
      <c r="D26" s="44"/>
      <c r="E26" s="15"/>
    </row>
    <row r="27" spans="3:5" ht="15.6" x14ac:dyDescent="0.3">
      <c r="C27" s="12" t="s">
        <v>23</v>
      </c>
      <c r="D27" s="116">
        <f>SUM(D17,D24)</f>
        <v>0</v>
      </c>
      <c r="E27" s="118"/>
    </row>
    <row r="28" spans="3:5" ht="16.2" thickBot="1" x14ac:dyDescent="0.35">
      <c r="C28" s="8">
        <v>45.5</v>
      </c>
      <c r="D28" s="117"/>
      <c r="E28" s="119"/>
    </row>
    <row r="29" spans="3:5" ht="8.1" customHeight="1" thickBot="1" x14ac:dyDescent="0.35">
      <c r="C29" s="15"/>
      <c r="D29" s="44"/>
      <c r="E29" s="15"/>
    </row>
    <row r="30" spans="3:5" x14ac:dyDescent="0.3">
      <c r="C30" s="116" t="s">
        <v>24</v>
      </c>
      <c r="D30" s="116" t="str">
        <f>IF(D27=0,"",VLOOKUP(D27,Skala!B5:'Skala'!D55,3))</f>
        <v/>
      </c>
      <c r="E30" s="118"/>
    </row>
    <row r="31" spans="3:5" ht="15" thickBot="1" x14ac:dyDescent="0.35">
      <c r="C31" s="117"/>
      <c r="D31" s="117"/>
      <c r="E31" s="119"/>
    </row>
    <row r="32" spans="3:5" ht="23.1" customHeight="1" thickBot="1" x14ac:dyDescent="0.35">
      <c r="C32" s="13" t="s">
        <v>25</v>
      </c>
      <c r="D32" s="45">
        <f ca="1">TODAY()</f>
        <v>43976</v>
      </c>
      <c r="E32" s="19"/>
    </row>
    <row r="33" spans="3:5" ht="24.9" customHeight="1" thickBot="1" x14ac:dyDescent="0.35">
      <c r="C33" s="13" t="s">
        <v>26</v>
      </c>
      <c r="D33" s="11"/>
      <c r="E33" s="19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8" t="s">
        <v>36</v>
      </c>
      <c r="D36" s="47"/>
    </row>
    <row r="37" spans="3:5" ht="15" thickTop="1" x14ac:dyDescent="0.3"/>
  </sheetData>
  <sheetProtection algorithmName="SHA-512" hashValue="ln+1L3bxZZ8XT0+AsWdESGNh3orKxck1kByP+J8xvjOCZ0GFKDkczxE1CAlDNiQ72/QB+gX1pRZ6wDhmFQuOJg==" saltValue="mBnsC95lmMPYIgh9BrYxUA==" spinCount="100000"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7"/>
  <sheetViews>
    <sheetView topLeftCell="A13" zoomScale="90" zoomScaleNormal="90" workbookViewId="0">
      <selection activeCell="H30" sqref="H30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0" t="s">
        <v>52</v>
      </c>
      <c r="B1" s="120"/>
      <c r="C1" s="120"/>
      <c r="D1" s="120"/>
      <c r="E1" s="120"/>
      <c r="F1" s="120"/>
      <c r="G1" s="14"/>
    </row>
    <row r="2" spans="1:7" ht="39.9" customHeight="1" x14ac:dyDescent="0.3">
      <c r="A2" s="124" t="str">
        <f>'(1)'!$A$2</f>
        <v>Abschlussprüfung Mathematik 2020</v>
      </c>
      <c r="B2" s="124"/>
      <c r="C2" s="124"/>
      <c r="D2" s="124"/>
      <c r="E2" s="124"/>
      <c r="F2" s="124"/>
      <c r="G2" s="14"/>
    </row>
    <row r="3" spans="1:7" ht="20.100000000000001" customHeight="1" x14ac:dyDescent="0.3"/>
    <row r="4" spans="1:7" ht="20.100000000000001" customHeight="1" x14ac:dyDescent="0.35">
      <c r="C4" s="18" t="s">
        <v>27</v>
      </c>
      <c r="D4" s="102" t="str">
        <f>Übersicht!A9&amp;", "&amp;Übersicht!B9</f>
        <v xml:space="preserve">, </v>
      </c>
      <c r="E4" s="46" t="str">
        <f>Übersicht!$A$1</f>
        <v>Klasse 10</v>
      </c>
    </row>
    <row r="5" spans="1:7" ht="12" customHeight="1" thickBot="1" x14ac:dyDescent="0.35"/>
    <row r="6" spans="1:7" ht="17.399999999999999" x14ac:dyDescent="0.3">
      <c r="C6" s="118"/>
      <c r="D6" s="4" t="s">
        <v>10</v>
      </c>
      <c r="E6" s="6" t="s">
        <v>10</v>
      </c>
    </row>
    <row r="7" spans="1:7" ht="30" customHeight="1" thickBot="1" x14ac:dyDescent="0.35">
      <c r="C7" s="119"/>
      <c r="D7" s="5" t="s">
        <v>11</v>
      </c>
      <c r="E7" s="7" t="s">
        <v>12</v>
      </c>
    </row>
    <row r="8" spans="1:7" ht="20.100000000000001" customHeight="1" thickBot="1" x14ac:dyDescent="0.35">
      <c r="C8" s="8" t="s">
        <v>0</v>
      </c>
      <c r="D8" s="13"/>
      <c r="E8" s="20"/>
    </row>
    <row r="9" spans="1:7" ht="21.9" customHeight="1" thickBot="1" x14ac:dyDescent="0.35">
      <c r="C9" s="11" t="s">
        <v>13</v>
      </c>
      <c r="D9" s="13">
        <f>Übersicht!$C$9</f>
        <v>0</v>
      </c>
      <c r="E9" s="20"/>
    </row>
    <row r="10" spans="1:7" ht="21.9" customHeight="1" thickBot="1" x14ac:dyDescent="0.35">
      <c r="C10" s="11" t="s">
        <v>14</v>
      </c>
      <c r="D10" s="13">
        <f>Übersicht!$D$9</f>
        <v>0</v>
      </c>
      <c r="E10" s="20"/>
    </row>
    <row r="11" spans="1:7" ht="21.9" customHeight="1" thickBot="1" x14ac:dyDescent="0.35">
      <c r="C11" s="11" t="s">
        <v>15</v>
      </c>
      <c r="D11" s="13">
        <f>Übersicht!$E$9</f>
        <v>0</v>
      </c>
      <c r="E11" s="20"/>
    </row>
    <row r="12" spans="1:7" ht="21.9" customHeight="1" thickBot="1" x14ac:dyDescent="0.35">
      <c r="C12" s="11" t="s">
        <v>16</v>
      </c>
      <c r="D12" s="13">
        <f>Übersicht!$F$9</f>
        <v>0</v>
      </c>
      <c r="E12" s="20"/>
    </row>
    <row r="13" spans="1:7" ht="21.9" customHeight="1" thickBot="1" x14ac:dyDescent="0.35">
      <c r="C13" s="11" t="s">
        <v>17</v>
      </c>
      <c r="D13" s="13">
        <f>Übersicht!$G$9</f>
        <v>0</v>
      </c>
      <c r="E13" s="20"/>
    </row>
    <row r="14" spans="1:7" ht="21.9" customHeight="1" thickBot="1" x14ac:dyDescent="0.35">
      <c r="C14" s="11" t="s">
        <v>18</v>
      </c>
      <c r="D14" s="13">
        <f>Übersicht!$H$9</f>
        <v>0</v>
      </c>
      <c r="E14" s="20"/>
    </row>
    <row r="15" spans="1:7" ht="21.9" customHeight="1" thickBot="1" x14ac:dyDescent="0.35">
      <c r="C15" s="11" t="s">
        <v>19</v>
      </c>
      <c r="D15" s="13">
        <f>Übersicht!$I$9</f>
        <v>0</v>
      </c>
      <c r="E15" s="20"/>
    </row>
    <row r="16" spans="1:7" ht="21.9" customHeight="1" thickBot="1" x14ac:dyDescent="0.35">
      <c r="C16" s="11" t="s">
        <v>20</v>
      </c>
      <c r="D16" s="13">
        <f>Übersicht!$J$9</f>
        <v>0</v>
      </c>
      <c r="E16" s="20"/>
    </row>
    <row r="17" spans="3:5" ht="32.1" customHeight="1" x14ac:dyDescent="0.3">
      <c r="C17" s="12" t="s">
        <v>21</v>
      </c>
      <c r="D17" s="116">
        <f>SUM(D9:D16)</f>
        <v>0</v>
      </c>
      <c r="E17" s="122"/>
    </row>
    <row r="18" spans="3:5" ht="16.2" thickBot="1" x14ac:dyDescent="0.35">
      <c r="C18" s="8">
        <v>30</v>
      </c>
      <c r="D18" s="117"/>
      <c r="E18" s="123"/>
    </row>
    <row r="19" spans="3:5" ht="8.1" customHeight="1" thickBot="1" x14ac:dyDescent="0.35">
      <c r="C19" s="15"/>
      <c r="D19" s="43"/>
      <c r="E19" s="16"/>
    </row>
    <row r="20" spans="3:5" ht="20.100000000000001" customHeight="1" thickBot="1" x14ac:dyDescent="0.35">
      <c r="C20" s="8" t="s">
        <v>1</v>
      </c>
      <c r="D20" s="13"/>
      <c r="E20" s="20"/>
    </row>
    <row r="21" spans="3:5" ht="21.9" customHeight="1" thickBot="1" x14ac:dyDescent="0.35">
      <c r="C21" s="11" t="str">
        <f>Übersicht!$K$2</f>
        <v>W</v>
      </c>
      <c r="D21" s="13">
        <f>Übersicht!$K$9</f>
        <v>0</v>
      </c>
      <c r="E21" s="20"/>
    </row>
    <row r="22" spans="3:5" ht="21.9" customHeight="1" thickBot="1" x14ac:dyDescent="0.35">
      <c r="C22" s="11" t="str">
        <f>Übersicht!$L$2</f>
        <v>W</v>
      </c>
      <c r="D22" s="13">
        <f>Übersicht!$L$9</f>
        <v>0</v>
      </c>
      <c r="E22" s="20"/>
    </row>
    <row r="23" spans="3:5" ht="21.9" customHeight="1" thickBot="1" x14ac:dyDescent="0.35">
      <c r="C23" s="11" t="str">
        <f>Übersicht!$M$2</f>
        <v>W</v>
      </c>
      <c r="D23" s="13">
        <f>Übersicht!$M$9</f>
        <v>0</v>
      </c>
      <c r="E23" s="20"/>
    </row>
    <row r="24" spans="3:5" ht="32.1" customHeight="1" x14ac:dyDescent="0.3">
      <c r="C24" s="12" t="s">
        <v>22</v>
      </c>
      <c r="D24" s="116">
        <f>SUM(D21:D23)</f>
        <v>0</v>
      </c>
      <c r="E24" s="118"/>
    </row>
    <row r="25" spans="3:5" ht="16.2" thickBot="1" x14ac:dyDescent="0.35">
      <c r="C25" s="8">
        <v>15.5</v>
      </c>
      <c r="D25" s="117"/>
      <c r="E25" s="119"/>
    </row>
    <row r="26" spans="3:5" ht="8.1" customHeight="1" thickBot="1" x14ac:dyDescent="0.35">
      <c r="C26" s="17"/>
      <c r="D26" s="44"/>
      <c r="E26" s="15"/>
    </row>
    <row r="27" spans="3:5" ht="15.6" x14ac:dyDescent="0.3">
      <c r="C27" s="12" t="s">
        <v>23</v>
      </c>
      <c r="D27" s="116">
        <f>SUM(D17,D24)</f>
        <v>0</v>
      </c>
      <c r="E27" s="118"/>
    </row>
    <row r="28" spans="3:5" ht="16.2" thickBot="1" x14ac:dyDescent="0.35">
      <c r="C28" s="8">
        <v>45.5</v>
      </c>
      <c r="D28" s="117"/>
      <c r="E28" s="119"/>
    </row>
    <row r="29" spans="3:5" ht="8.1" customHeight="1" thickBot="1" x14ac:dyDescent="0.35">
      <c r="C29" s="15"/>
      <c r="D29" s="44"/>
      <c r="E29" s="15"/>
    </row>
    <row r="30" spans="3:5" x14ac:dyDescent="0.3">
      <c r="C30" s="116" t="s">
        <v>24</v>
      </c>
      <c r="D30" s="116" t="str">
        <f>IF(D27=0,"",VLOOKUP(D27,Skala!B5:'Skala'!D55,3))</f>
        <v/>
      </c>
      <c r="E30" s="118"/>
    </row>
    <row r="31" spans="3:5" ht="15" thickBot="1" x14ac:dyDescent="0.35">
      <c r="C31" s="117"/>
      <c r="D31" s="117"/>
      <c r="E31" s="119"/>
    </row>
    <row r="32" spans="3:5" ht="23.1" customHeight="1" thickBot="1" x14ac:dyDescent="0.35">
      <c r="C32" s="13" t="s">
        <v>25</v>
      </c>
      <c r="D32" s="45">
        <f ca="1">TODAY()</f>
        <v>43976</v>
      </c>
      <c r="E32" s="19"/>
    </row>
    <row r="33" spans="3:5" ht="24.9" customHeight="1" thickBot="1" x14ac:dyDescent="0.35">
      <c r="C33" s="13" t="s">
        <v>26</v>
      </c>
      <c r="D33" s="11"/>
      <c r="E33" s="19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8" t="s">
        <v>36</v>
      </c>
      <c r="D36" s="47"/>
    </row>
    <row r="37" spans="3:5" ht="15" thickTop="1" x14ac:dyDescent="0.3"/>
  </sheetData>
  <sheetProtection algorithmName="SHA-512" hashValue="VF6KMASzg6ApyN8eusOhWrHXHVn+6d5NvUOzTI52XULouPyj2JXzaeObZS3Rs53P2VyjhOO9BKwFoxCw83pp4Q==" saltValue="SzrcV3XhKt2staOWgjaFtQ==" spinCount="100000"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7"/>
  <sheetViews>
    <sheetView topLeftCell="A13" zoomScale="90" zoomScaleNormal="90" workbookViewId="0">
      <selection activeCell="H32" sqref="H32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0" t="s">
        <v>52</v>
      </c>
      <c r="B1" s="120"/>
      <c r="C1" s="120"/>
      <c r="D1" s="120"/>
      <c r="E1" s="120"/>
      <c r="F1" s="120"/>
      <c r="G1" s="14"/>
    </row>
    <row r="2" spans="1:7" ht="39.9" customHeight="1" x14ac:dyDescent="0.3">
      <c r="A2" s="124" t="str">
        <f>'(1)'!$A$2</f>
        <v>Abschlussprüfung Mathematik 2020</v>
      </c>
      <c r="B2" s="124"/>
      <c r="C2" s="124"/>
      <c r="D2" s="124"/>
      <c r="E2" s="124"/>
      <c r="F2" s="124"/>
      <c r="G2" s="14"/>
    </row>
    <row r="3" spans="1:7" ht="20.100000000000001" customHeight="1" x14ac:dyDescent="0.3"/>
    <row r="4" spans="1:7" ht="20.100000000000001" customHeight="1" x14ac:dyDescent="0.35">
      <c r="C4" s="18" t="s">
        <v>27</v>
      </c>
      <c r="D4" s="102" t="str">
        <f>Übersicht!A10&amp;", "&amp;Übersicht!B10</f>
        <v xml:space="preserve">, </v>
      </c>
      <c r="E4" s="46" t="str">
        <f>Übersicht!$A$1</f>
        <v>Klasse 10</v>
      </c>
    </row>
    <row r="5" spans="1:7" ht="12" customHeight="1" thickBot="1" x14ac:dyDescent="0.35"/>
    <row r="6" spans="1:7" ht="17.399999999999999" x14ac:dyDescent="0.3">
      <c r="C6" s="118"/>
      <c r="D6" s="4" t="s">
        <v>10</v>
      </c>
      <c r="E6" s="6" t="s">
        <v>10</v>
      </c>
    </row>
    <row r="7" spans="1:7" ht="30" customHeight="1" thickBot="1" x14ac:dyDescent="0.35">
      <c r="C7" s="119"/>
      <c r="D7" s="5" t="s">
        <v>11</v>
      </c>
      <c r="E7" s="7" t="s">
        <v>12</v>
      </c>
    </row>
    <row r="8" spans="1:7" ht="20.100000000000001" customHeight="1" thickBot="1" x14ac:dyDescent="0.35">
      <c r="C8" s="8" t="s">
        <v>0</v>
      </c>
      <c r="D8" s="13"/>
      <c r="E8" s="20"/>
    </row>
    <row r="9" spans="1:7" ht="21.9" customHeight="1" thickBot="1" x14ac:dyDescent="0.35">
      <c r="C9" s="11" t="s">
        <v>13</v>
      </c>
      <c r="D9" s="13">
        <f>Übersicht!$C$10</f>
        <v>0</v>
      </c>
      <c r="E9" s="20"/>
    </row>
    <row r="10" spans="1:7" ht="21.9" customHeight="1" thickBot="1" x14ac:dyDescent="0.35">
      <c r="C10" s="11" t="s">
        <v>14</v>
      </c>
      <c r="D10" s="13">
        <f>Übersicht!$D$10</f>
        <v>0</v>
      </c>
      <c r="E10" s="20"/>
    </row>
    <row r="11" spans="1:7" ht="21.9" customHeight="1" thickBot="1" x14ac:dyDescent="0.35">
      <c r="C11" s="11" t="s">
        <v>15</v>
      </c>
      <c r="D11" s="13">
        <f>Übersicht!$E$10</f>
        <v>0</v>
      </c>
      <c r="E11" s="20"/>
    </row>
    <row r="12" spans="1:7" ht="21.9" customHeight="1" thickBot="1" x14ac:dyDescent="0.35">
      <c r="C12" s="11" t="s">
        <v>16</v>
      </c>
      <c r="D12" s="13">
        <f>Übersicht!$F$10</f>
        <v>0</v>
      </c>
      <c r="E12" s="20"/>
    </row>
    <row r="13" spans="1:7" ht="21.9" customHeight="1" thickBot="1" x14ac:dyDescent="0.35">
      <c r="C13" s="11" t="s">
        <v>17</v>
      </c>
      <c r="D13" s="13">
        <f>Übersicht!$G$10</f>
        <v>0</v>
      </c>
      <c r="E13" s="20"/>
    </row>
    <row r="14" spans="1:7" ht="21.9" customHeight="1" thickBot="1" x14ac:dyDescent="0.35">
      <c r="C14" s="11" t="s">
        <v>18</v>
      </c>
      <c r="D14" s="13">
        <f>Übersicht!$H$10</f>
        <v>0</v>
      </c>
      <c r="E14" s="20"/>
    </row>
    <row r="15" spans="1:7" ht="21.9" customHeight="1" thickBot="1" x14ac:dyDescent="0.35">
      <c r="C15" s="11" t="s">
        <v>19</v>
      </c>
      <c r="D15" s="13">
        <f>Übersicht!$I$10</f>
        <v>0</v>
      </c>
      <c r="E15" s="20"/>
    </row>
    <row r="16" spans="1:7" ht="21.9" customHeight="1" thickBot="1" x14ac:dyDescent="0.35">
      <c r="C16" s="11" t="s">
        <v>20</v>
      </c>
      <c r="D16" s="13">
        <f>Übersicht!$J$10</f>
        <v>0</v>
      </c>
      <c r="E16" s="20"/>
    </row>
    <row r="17" spans="3:5" ht="32.1" customHeight="1" x14ac:dyDescent="0.3">
      <c r="C17" s="12" t="s">
        <v>21</v>
      </c>
      <c r="D17" s="116">
        <f>SUM(D9:D16)</f>
        <v>0</v>
      </c>
      <c r="E17" s="122"/>
    </row>
    <row r="18" spans="3:5" ht="16.2" thickBot="1" x14ac:dyDescent="0.35">
      <c r="C18" s="8">
        <v>30</v>
      </c>
      <c r="D18" s="117"/>
      <c r="E18" s="123"/>
    </row>
    <row r="19" spans="3:5" ht="8.1" customHeight="1" thickBot="1" x14ac:dyDescent="0.35">
      <c r="C19" s="15"/>
      <c r="D19" s="43"/>
      <c r="E19" s="16"/>
    </row>
    <row r="20" spans="3:5" ht="20.100000000000001" customHeight="1" thickBot="1" x14ac:dyDescent="0.35">
      <c r="C20" s="8" t="s">
        <v>1</v>
      </c>
      <c r="D20" s="13"/>
      <c r="E20" s="20"/>
    </row>
    <row r="21" spans="3:5" ht="21.9" customHeight="1" thickBot="1" x14ac:dyDescent="0.35">
      <c r="C21" s="11" t="str">
        <f>Übersicht!$K$2</f>
        <v>W</v>
      </c>
      <c r="D21" s="13">
        <f>Übersicht!$K$10</f>
        <v>0</v>
      </c>
      <c r="E21" s="20"/>
    </row>
    <row r="22" spans="3:5" ht="21.9" customHeight="1" thickBot="1" x14ac:dyDescent="0.35">
      <c r="C22" s="11" t="str">
        <f>Übersicht!$L$2</f>
        <v>W</v>
      </c>
      <c r="D22" s="13">
        <f>Übersicht!$L$10</f>
        <v>0</v>
      </c>
      <c r="E22" s="20"/>
    </row>
    <row r="23" spans="3:5" ht="21.9" customHeight="1" thickBot="1" x14ac:dyDescent="0.35">
      <c r="C23" s="11" t="str">
        <f>Übersicht!$M$2</f>
        <v>W</v>
      </c>
      <c r="D23" s="13">
        <f>Übersicht!$M$10</f>
        <v>0</v>
      </c>
      <c r="E23" s="20"/>
    </row>
    <row r="24" spans="3:5" ht="32.1" customHeight="1" x14ac:dyDescent="0.3">
      <c r="C24" s="12" t="s">
        <v>22</v>
      </c>
      <c r="D24" s="116">
        <f>SUM(D21:D23)</f>
        <v>0</v>
      </c>
      <c r="E24" s="118"/>
    </row>
    <row r="25" spans="3:5" ht="16.2" thickBot="1" x14ac:dyDescent="0.35">
      <c r="C25" s="8">
        <v>15.5</v>
      </c>
      <c r="D25" s="117"/>
      <c r="E25" s="119"/>
    </row>
    <row r="26" spans="3:5" ht="8.1" customHeight="1" thickBot="1" x14ac:dyDescent="0.35">
      <c r="C26" s="17"/>
      <c r="D26" s="44"/>
      <c r="E26" s="15"/>
    </row>
    <row r="27" spans="3:5" ht="15.6" x14ac:dyDescent="0.3">
      <c r="C27" s="12" t="s">
        <v>23</v>
      </c>
      <c r="D27" s="116">
        <f>SUM(D17,D24)</f>
        <v>0</v>
      </c>
      <c r="E27" s="118"/>
    </row>
    <row r="28" spans="3:5" ht="16.2" thickBot="1" x14ac:dyDescent="0.35">
      <c r="C28" s="8">
        <v>45.5</v>
      </c>
      <c r="D28" s="117"/>
      <c r="E28" s="119"/>
    </row>
    <row r="29" spans="3:5" ht="8.1" customHeight="1" thickBot="1" x14ac:dyDescent="0.35">
      <c r="C29" s="15"/>
      <c r="D29" s="44"/>
      <c r="E29" s="15"/>
    </row>
    <row r="30" spans="3:5" x14ac:dyDescent="0.3">
      <c r="C30" s="116" t="s">
        <v>24</v>
      </c>
      <c r="D30" s="116" t="str">
        <f>IF(D27=0,"",VLOOKUP(D27,Skala!B5:'Skala'!D55,3))</f>
        <v/>
      </c>
      <c r="E30" s="118"/>
    </row>
    <row r="31" spans="3:5" ht="15" thickBot="1" x14ac:dyDescent="0.35">
      <c r="C31" s="117"/>
      <c r="D31" s="117"/>
      <c r="E31" s="119"/>
    </row>
    <row r="32" spans="3:5" ht="23.1" customHeight="1" thickBot="1" x14ac:dyDescent="0.35">
      <c r="C32" s="13" t="s">
        <v>25</v>
      </c>
      <c r="D32" s="45">
        <f ca="1">TODAY()</f>
        <v>43976</v>
      </c>
      <c r="E32" s="19"/>
    </row>
    <row r="33" spans="3:5" ht="24.9" customHeight="1" thickBot="1" x14ac:dyDescent="0.35">
      <c r="C33" s="13" t="s">
        <v>26</v>
      </c>
      <c r="D33" s="11"/>
      <c r="E33" s="19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8" t="s">
        <v>36</v>
      </c>
      <c r="D36" s="47"/>
    </row>
    <row r="37" spans="3:5" ht="15" thickTop="1" x14ac:dyDescent="0.3"/>
  </sheetData>
  <sheetProtection algorithmName="SHA-512" hashValue="dVsRocAgJtv3zuJNOmY6qBB4Qfrg2c8kmA9yzRv9i5ax4YHT3JXuikntQtqLTxBunwIB0OeFk6AETM2cGyLjyA==" saltValue="MCPrGvNz4gz6TjKnYMdH/w==" spinCount="100000"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7"/>
  <sheetViews>
    <sheetView topLeftCell="A7" zoomScale="90" zoomScaleNormal="90" workbookViewId="0">
      <selection activeCell="I17" sqref="I17"/>
    </sheetView>
  </sheetViews>
  <sheetFormatPr baseColWidth="10" defaultRowHeight="14.4" x14ac:dyDescent="0.3"/>
  <cols>
    <col min="1" max="2" width="4.6640625" customWidth="1"/>
    <col min="3" max="3" width="18.6640625" customWidth="1"/>
    <col min="4" max="5" width="23.6640625" customWidth="1"/>
    <col min="6" max="6" width="8.6640625" customWidth="1"/>
    <col min="7" max="7" width="11.44140625" customWidth="1"/>
    <col min="9" max="9" width="11.44140625" customWidth="1"/>
  </cols>
  <sheetData>
    <row r="1" spans="1:7" ht="85.5" customHeight="1" x14ac:dyDescent="0.3">
      <c r="A1" s="120" t="s">
        <v>52</v>
      </c>
      <c r="B1" s="120"/>
      <c r="C1" s="120"/>
      <c r="D1" s="120"/>
      <c r="E1" s="120"/>
      <c r="F1" s="120"/>
      <c r="G1" s="14"/>
    </row>
    <row r="2" spans="1:7" ht="39.9" customHeight="1" x14ac:dyDescent="0.3">
      <c r="A2" s="124" t="str">
        <f>'(1)'!$A$2</f>
        <v>Abschlussprüfung Mathematik 2020</v>
      </c>
      <c r="B2" s="124"/>
      <c r="C2" s="124"/>
      <c r="D2" s="124"/>
      <c r="E2" s="124"/>
      <c r="F2" s="124"/>
      <c r="G2" s="14"/>
    </row>
    <row r="3" spans="1:7" ht="20.100000000000001" customHeight="1" x14ac:dyDescent="0.3"/>
    <row r="4" spans="1:7" ht="20.100000000000001" customHeight="1" x14ac:dyDescent="0.35">
      <c r="C4" s="18" t="s">
        <v>27</v>
      </c>
      <c r="D4" s="102" t="str">
        <f>Übersicht!A11&amp;", "&amp;Übersicht!B11</f>
        <v xml:space="preserve">, </v>
      </c>
      <c r="E4" s="46" t="str">
        <f>Übersicht!$A$1</f>
        <v>Klasse 10</v>
      </c>
    </row>
    <row r="5" spans="1:7" ht="12" customHeight="1" thickBot="1" x14ac:dyDescent="0.35"/>
    <row r="6" spans="1:7" ht="17.399999999999999" x14ac:dyDescent="0.3">
      <c r="C6" s="118"/>
      <c r="D6" s="4" t="s">
        <v>10</v>
      </c>
      <c r="E6" s="6" t="s">
        <v>10</v>
      </c>
    </row>
    <row r="7" spans="1:7" ht="30" customHeight="1" thickBot="1" x14ac:dyDescent="0.35">
      <c r="C7" s="119"/>
      <c r="D7" s="5" t="s">
        <v>11</v>
      </c>
      <c r="E7" s="7" t="s">
        <v>12</v>
      </c>
    </row>
    <row r="8" spans="1:7" ht="20.100000000000001" customHeight="1" thickBot="1" x14ac:dyDescent="0.35">
      <c r="C8" s="8" t="s">
        <v>0</v>
      </c>
      <c r="D8" s="13"/>
      <c r="E8" s="20"/>
    </row>
    <row r="9" spans="1:7" ht="21.9" customHeight="1" thickBot="1" x14ac:dyDescent="0.35">
      <c r="C9" s="11" t="s">
        <v>13</v>
      </c>
      <c r="D9" s="13">
        <f>Übersicht!$C$11</f>
        <v>0</v>
      </c>
      <c r="E9" s="20"/>
    </row>
    <row r="10" spans="1:7" ht="21.9" customHeight="1" thickBot="1" x14ac:dyDescent="0.35">
      <c r="C10" s="11" t="s">
        <v>14</v>
      </c>
      <c r="D10" s="13">
        <f>Übersicht!$D$11</f>
        <v>0</v>
      </c>
      <c r="E10" s="20"/>
    </row>
    <row r="11" spans="1:7" ht="21.9" customHeight="1" thickBot="1" x14ac:dyDescent="0.35">
      <c r="C11" s="11" t="s">
        <v>15</v>
      </c>
      <c r="D11" s="13">
        <f>Übersicht!$E$11</f>
        <v>0</v>
      </c>
      <c r="E11" s="20"/>
    </row>
    <row r="12" spans="1:7" ht="21.9" customHeight="1" thickBot="1" x14ac:dyDescent="0.35">
      <c r="C12" s="11" t="s">
        <v>16</v>
      </c>
      <c r="D12" s="13">
        <f>Übersicht!$F$11</f>
        <v>0</v>
      </c>
      <c r="E12" s="20"/>
    </row>
    <row r="13" spans="1:7" ht="21.9" customHeight="1" thickBot="1" x14ac:dyDescent="0.35">
      <c r="C13" s="11" t="s">
        <v>17</v>
      </c>
      <c r="D13" s="13">
        <f>Übersicht!$G$11</f>
        <v>0</v>
      </c>
      <c r="E13" s="20"/>
    </row>
    <row r="14" spans="1:7" ht="21.9" customHeight="1" thickBot="1" x14ac:dyDescent="0.35">
      <c r="C14" s="11" t="s">
        <v>18</v>
      </c>
      <c r="D14" s="13">
        <f>Übersicht!$H$11</f>
        <v>0</v>
      </c>
      <c r="E14" s="20"/>
    </row>
    <row r="15" spans="1:7" ht="21.9" customHeight="1" thickBot="1" x14ac:dyDescent="0.35">
      <c r="C15" s="11" t="s">
        <v>19</v>
      </c>
      <c r="D15" s="13">
        <f>Übersicht!$I$11</f>
        <v>0</v>
      </c>
      <c r="E15" s="20"/>
    </row>
    <row r="16" spans="1:7" ht="21.9" customHeight="1" thickBot="1" x14ac:dyDescent="0.35">
      <c r="C16" s="11" t="s">
        <v>20</v>
      </c>
      <c r="D16" s="13">
        <f>Übersicht!$J$11</f>
        <v>0</v>
      </c>
      <c r="E16" s="20"/>
    </row>
    <row r="17" spans="3:5" ht="32.1" customHeight="1" x14ac:dyDescent="0.3">
      <c r="C17" s="12" t="s">
        <v>21</v>
      </c>
      <c r="D17" s="116">
        <f>SUM(D9:D16)</f>
        <v>0</v>
      </c>
      <c r="E17" s="122"/>
    </row>
    <row r="18" spans="3:5" ht="16.2" thickBot="1" x14ac:dyDescent="0.35">
      <c r="C18" s="8">
        <v>30</v>
      </c>
      <c r="D18" s="117"/>
      <c r="E18" s="123"/>
    </row>
    <row r="19" spans="3:5" ht="8.1" customHeight="1" thickBot="1" x14ac:dyDescent="0.35">
      <c r="C19" s="15"/>
      <c r="D19" s="43"/>
      <c r="E19" s="16"/>
    </row>
    <row r="20" spans="3:5" ht="20.100000000000001" customHeight="1" thickBot="1" x14ac:dyDescent="0.35">
      <c r="C20" s="8" t="s">
        <v>1</v>
      </c>
      <c r="D20" s="13"/>
      <c r="E20" s="20"/>
    </row>
    <row r="21" spans="3:5" ht="21.9" customHeight="1" thickBot="1" x14ac:dyDescent="0.35">
      <c r="C21" s="11" t="str">
        <f>Übersicht!$K$2</f>
        <v>W</v>
      </c>
      <c r="D21" s="13">
        <f>Übersicht!$K$11</f>
        <v>0</v>
      </c>
      <c r="E21" s="20"/>
    </row>
    <row r="22" spans="3:5" ht="21.9" customHeight="1" thickBot="1" x14ac:dyDescent="0.35">
      <c r="C22" s="11" t="str">
        <f>Übersicht!$L$2</f>
        <v>W</v>
      </c>
      <c r="D22" s="13">
        <f>Übersicht!$L$11</f>
        <v>0</v>
      </c>
      <c r="E22" s="20"/>
    </row>
    <row r="23" spans="3:5" ht="21.9" customHeight="1" thickBot="1" x14ac:dyDescent="0.35">
      <c r="C23" s="11" t="str">
        <f>Übersicht!$M$2</f>
        <v>W</v>
      </c>
      <c r="D23" s="13">
        <f>Übersicht!$M$11</f>
        <v>0</v>
      </c>
      <c r="E23" s="20"/>
    </row>
    <row r="24" spans="3:5" ht="32.1" customHeight="1" x14ac:dyDescent="0.3">
      <c r="C24" s="12" t="s">
        <v>22</v>
      </c>
      <c r="D24" s="116">
        <f>SUM(D21:D23)</f>
        <v>0</v>
      </c>
      <c r="E24" s="118"/>
    </row>
    <row r="25" spans="3:5" ht="16.2" thickBot="1" x14ac:dyDescent="0.35">
      <c r="C25" s="8">
        <v>15.5</v>
      </c>
      <c r="D25" s="117"/>
      <c r="E25" s="119"/>
    </row>
    <row r="26" spans="3:5" ht="8.1" customHeight="1" thickBot="1" x14ac:dyDescent="0.35">
      <c r="C26" s="17"/>
      <c r="D26" s="44"/>
      <c r="E26" s="15"/>
    </row>
    <row r="27" spans="3:5" ht="15.6" x14ac:dyDescent="0.3">
      <c r="C27" s="12" t="s">
        <v>23</v>
      </c>
      <c r="D27" s="116">
        <f>SUM(D17,D24)</f>
        <v>0</v>
      </c>
      <c r="E27" s="118"/>
    </row>
    <row r="28" spans="3:5" ht="16.2" thickBot="1" x14ac:dyDescent="0.35">
      <c r="C28" s="8">
        <v>45.5</v>
      </c>
      <c r="D28" s="117"/>
      <c r="E28" s="119"/>
    </row>
    <row r="29" spans="3:5" ht="8.1" customHeight="1" thickBot="1" x14ac:dyDescent="0.35">
      <c r="C29" s="15"/>
      <c r="D29" s="44"/>
      <c r="E29" s="15"/>
    </row>
    <row r="30" spans="3:5" x14ac:dyDescent="0.3">
      <c r="C30" s="116" t="s">
        <v>24</v>
      </c>
      <c r="D30" s="116" t="str">
        <f>IF(D27=0,"",VLOOKUP(D27,Skala!B5:'Skala'!D55,3))</f>
        <v/>
      </c>
      <c r="E30" s="118"/>
    </row>
    <row r="31" spans="3:5" ht="15" thickBot="1" x14ac:dyDescent="0.35">
      <c r="C31" s="117"/>
      <c r="D31" s="117"/>
      <c r="E31" s="119"/>
    </row>
    <row r="32" spans="3:5" ht="23.1" customHeight="1" thickBot="1" x14ac:dyDescent="0.35">
      <c r="C32" s="13" t="s">
        <v>25</v>
      </c>
      <c r="D32" s="45">
        <f ca="1">TODAY()</f>
        <v>43976</v>
      </c>
      <c r="E32" s="19"/>
    </row>
    <row r="33" spans="3:5" ht="24.9" customHeight="1" thickBot="1" x14ac:dyDescent="0.35">
      <c r="C33" s="13" t="s">
        <v>26</v>
      </c>
      <c r="D33" s="11"/>
      <c r="E33" s="19"/>
    </row>
    <row r="34" spans="3:5" ht="9.9" customHeight="1" x14ac:dyDescent="0.3"/>
    <row r="35" spans="3:5" ht="9.9" customHeight="1" thickBot="1" x14ac:dyDescent="0.35"/>
    <row r="36" spans="3:5" ht="35.1" customHeight="1" thickTop="1" thickBot="1" x14ac:dyDescent="0.35">
      <c r="C36" s="48" t="s">
        <v>36</v>
      </c>
      <c r="D36" s="47"/>
    </row>
    <row r="37" spans="3:5" ht="15" thickTop="1" x14ac:dyDescent="0.3"/>
  </sheetData>
  <sheetProtection algorithmName="SHA-512" hashValue="aFqRQJNO5qcKNgoUmmYXO5FmD9II4h+6RPTGcoGTFih5L6Sb5DZWIHHRdXxQtNcGUQKUGP87B8n5eOSEKHRqRA==" saltValue="vzkUmFFFuNiOnsIWAiJTMg==" spinCount="100000" sheet="1" objects="1" scenarios="1" selectLockedCells="1"/>
  <mergeCells count="12">
    <mergeCell ref="D24:D25"/>
    <mergeCell ref="E24:E25"/>
    <mergeCell ref="A1:F1"/>
    <mergeCell ref="A2:F2"/>
    <mergeCell ref="C6:C7"/>
    <mergeCell ref="D17:D18"/>
    <mergeCell ref="E17:E18"/>
    <mergeCell ref="D27:D28"/>
    <mergeCell ref="E27:E28"/>
    <mergeCell ref="C30:C31"/>
    <mergeCell ref="D30:D31"/>
    <mergeCell ref="E30:E31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33</vt:i4>
      </vt:variant>
      <vt:variant>
        <vt:lpstr>Benannte Bereiche</vt:lpstr>
      </vt:variant>
      <vt:variant>
        <vt:i4>1</vt:i4>
      </vt:variant>
    </vt:vector>
  </HeadingPairs>
  <TitlesOfParts>
    <vt:vector size="34" baseType="lpstr">
      <vt:lpstr>Übersicht</vt:lpstr>
      <vt:lpstr>Skala</vt:lpstr>
      <vt:lpstr>(1)</vt:lpstr>
      <vt:lpstr>(2)</vt:lpstr>
      <vt:lpstr>(3)</vt:lpstr>
      <vt:lpstr>(4)</vt:lpstr>
      <vt:lpstr>(5)</vt:lpstr>
      <vt:lpstr>(6)</vt:lpstr>
      <vt:lpstr>(7)</vt:lpstr>
      <vt:lpstr>(8)</vt:lpstr>
      <vt:lpstr>(9)</vt:lpstr>
      <vt:lpstr>(10)</vt:lpstr>
      <vt:lpstr>(11)</vt:lpstr>
      <vt:lpstr>(12)</vt:lpstr>
      <vt:lpstr>(13)</vt:lpstr>
      <vt:lpstr>(14)</vt:lpstr>
      <vt:lpstr>(15)</vt:lpstr>
      <vt:lpstr>(16)</vt:lpstr>
      <vt:lpstr>(17)</vt:lpstr>
      <vt:lpstr>(18)</vt:lpstr>
      <vt:lpstr>(19)</vt:lpstr>
      <vt:lpstr>(20)</vt:lpstr>
      <vt:lpstr>(21)</vt:lpstr>
      <vt:lpstr>(22)</vt:lpstr>
      <vt:lpstr>(23)</vt:lpstr>
      <vt:lpstr>(24)</vt:lpstr>
      <vt:lpstr>(25)</vt:lpstr>
      <vt:lpstr>(26)</vt:lpstr>
      <vt:lpstr>(27)</vt:lpstr>
      <vt:lpstr>(28)</vt:lpstr>
      <vt:lpstr>(29)</vt:lpstr>
      <vt:lpstr>(30)</vt:lpstr>
      <vt:lpstr>(31)</vt:lpstr>
      <vt:lpstr>Skala!Max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Sebastian Stoll</cp:lastModifiedBy>
  <cp:lastPrinted>2016-04-19T08:47:58Z</cp:lastPrinted>
  <dcterms:created xsi:type="dcterms:W3CDTF">2009-04-26T10:12:38Z</dcterms:created>
  <dcterms:modified xsi:type="dcterms:W3CDTF">2020-05-25T18:46:23Z</dcterms:modified>
</cp:coreProperties>
</file>